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5"/>
  </bookViews>
  <sheets>
    <sheet name="холодная вода" sheetId="1" r:id="rId1"/>
    <sheet name="горячая вода" sheetId="2" r:id="rId2"/>
    <sheet name="водоотведения" sheetId="3" r:id="rId3"/>
    <sheet name="отопление" sheetId="4" r:id="rId4"/>
    <sheet name="содержание " sheetId="5" r:id="rId5"/>
    <sheet name="наем" sheetId="6" r:id="rId6"/>
    <sheet name="электро энергия" sheetId="7" r:id="rId7"/>
  </sheets>
  <definedNames/>
  <calcPr fullCalcOnLoad="1"/>
</workbook>
</file>

<file path=xl/sharedStrings.xml><?xml version="1.0" encoding="utf-8"?>
<sst xmlns="http://schemas.openxmlformats.org/spreadsheetml/2006/main" count="190" uniqueCount="90">
  <si>
    <t>отопление</t>
  </si>
  <si>
    <t>на 1 человека в месяц</t>
  </si>
  <si>
    <t>на подогрев 1 тонны воды</t>
  </si>
  <si>
    <t>квартиры с ИПУ</t>
  </si>
  <si>
    <t>по факту</t>
  </si>
  <si>
    <t>Квартиры без ИПУ</t>
  </si>
  <si>
    <t>Квартиры с ИПУ</t>
  </si>
  <si>
    <t>Примечание:</t>
  </si>
  <si>
    <t>вода для нужд холодного водопотребления</t>
  </si>
  <si>
    <t>Наименование</t>
  </si>
  <si>
    <t>Тепловая энергия на подогрев воды, Гкал</t>
  </si>
  <si>
    <t>Водоотведение</t>
  </si>
  <si>
    <t>3 категория: панельные дома 2-, 4-, 5-этажные дома</t>
  </si>
  <si>
    <t>2 категория: панельные дома 8-, 9-этажные дома</t>
  </si>
  <si>
    <t>1 категория: панельные 10-, 12-, 16-этажные дома</t>
  </si>
  <si>
    <t>4 категория: кирпичные дома 2-, 3-, 4-, 5-, 6-этажные дома</t>
  </si>
  <si>
    <t>5 категория: кирпичные дома 9-, 10-этажные дома</t>
  </si>
  <si>
    <t>6 категория: кирпичные дома 12-, 14-, 15-, 16-этажные дома</t>
  </si>
  <si>
    <t>8 категория: 2-, 5-, 6-, 8-, 9-, 10-, 11-, 12-, 14-, 15-, 16-этажные дома, построенные после 1999 года</t>
  </si>
  <si>
    <t>Норматив потребления, куб.м</t>
  </si>
  <si>
    <t>Вода для нужд горячего водоснабжения, куб.м</t>
  </si>
  <si>
    <t xml:space="preserve">Тарифы на коммунальные услуги по отоплению для населения, проживающего в жилых помещениях, </t>
  </si>
  <si>
    <t>общая</t>
  </si>
  <si>
    <t>жилая</t>
  </si>
  <si>
    <t>Содержание и ремонт</t>
  </si>
  <si>
    <t>- ремонт жилых помещений</t>
  </si>
  <si>
    <t>- содержание жилых помещений</t>
  </si>
  <si>
    <t>Степень благоустройства</t>
  </si>
  <si>
    <t xml:space="preserve">общей площади </t>
  </si>
  <si>
    <t>жилая площади</t>
  </si>
  <si>
    <t>Плата за содержание и ремонт жилого помещения для населения, проживающего в жилых помещениях, обслуживаемые ООО "УК № 2 ЖКХ"</t>
  </si>
  <si>
    <t>Тарифы на коммунальные услуги по холодному водоснабжению для населения, проживающего в жилых помещениях, обслуживаемые ООО "УК № 2 ЖКХ"</t>
  </si>
  <si>
    <t>Тарифы на коммунальные услуги по горячему водоснабжению для населения, проживающего в жилых помещениях, обслуживаемые ООО "УК № 2 ЖКХ"</t>
  </si>
  <si>
    <t>Тарифы на коммунальные услуги по водотоведению для населения, проживающего в жилых помещениях, обслуживаемые ООО "УК № 2 ЖКХ"</t>
  </si>
  <si>
    <t>обслуживаемые ООО "УК № 2 ЖКХ"</t>
  </si>
  <si>
    <r>
      <t xml:space="preserve">Дома </t>
    </r>
    <r>
      <rPr>
        <b/>
        <sz val="11"/>
        <rFont val="Times New Roman"/>
        <family val="1"/>
      </rPr>
      <t>до 5 этажей</t>
    </r>
    <r>
      <rPr>
        <sz val="11"/>
        <rFont val="Times New Roman"/>
        <family val="1"/>
      </rPr>
      <t>, оборудованные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</si>
  <si>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от 5 до 12 этажей</t>
    </r>
    <r>
      <rPr>
        <sz val="11"/>
        <rFont val="Times New Roman"/>
        <family val="1"/>
      </rPr>
      <t>, оборудованные лифтом, мусоропроводом, электроплитами, в т.ч.:</t>
    </r>
  </si>
  <si>
    <r>
      <t xml:space="preserve">Дома </t>
    </r>
    <r>
      <rPr>
        <b/>
        <sz val="11"/>
        <rFont val="Times New Roman"/>
        <family val="1"/>
      </rPr>
      <t>свыше 12 этажей</t>
    </r>
    <r>
      <rPr>
        <sz val="11"/>
        <rFont val="Times New Roman"/>
        <family val="1"/>
      </rPr>
      <t>, оборудованные 2 лифтами, мусоропроводом, системами дымоудаления и противопожарной автоматики и электроплитами, в т.ч.: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</si>
  <si>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</si>
  <si>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</si>
  <si>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</si>
  <si>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t>Горячее водоснабжение, куб.м</t>
  </si>
  <si>
    <r>
      <t xml:space="preserve">4 категория. Жилые дома квартирного типа </t>
    </r>
    <r>
      <rPr>
        <b/>
        <sz val="11"/>
        <rFont val="Times New Roman"/>
        <family val="1"/>
      </rPr>
      <t>от 2 до 5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</si>
  <si>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5 категория. Жилые дома квартирного типа </t>
    </r>
    <r>
      <rPr>
        <b/>
        <sz val="11"/>
        <rFont val="Times New Roman"/>
        <family val="1"/>
      </rPr>
      <t>от 6 до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</si>
  <si>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6 категория. Жилые дома квартирного типа </t>
    </r>
    <r>
      <rPr>
        <b/>
        <sz val="11"/>
        <rFont val="Times New Roman"/>
        <family val="1"/>
      </rPr>
      <t>свыше 9 этажей</t>
    </r>
    <r>
      <rPr>
        <sz val="11"/>
        <rFont val="Times New Roman"/>
        <family val="1"/>
      </rPr>
      <t>, оборудованные водопроводом и канализацией, с ванной и централизованным горячим водоснабжением</t>
    </r>
  </si>
  <si>
    <r>
      <t xml:space="preserve">Дом </t>
    </r>
    <r>
      <rPr>
        <b/>
        <sz val="11"/>
        <rFont val="Times New Roman"/>
        <family val="1"/>
      </rPr>
      <t>жилого комплекса № 3 12-ти этажей</t>
    </r>
    <r>
      <rPr>
        <sz val="11"/>
        <rFont val="Times New Roman"/>
        <family val="1"/>
      </rPr>
      <t>, оборудованный 2 лифтами и более, мусоропроводом, системами дымоудаления, противопожарной автоматики и электроплитами, в т.ч.:</t>
    </r>
  </si>
  <si>
    <r>
      <t xml:space="preserve">Дом </t>
    </r>
    <r>
      <rPr>
        <b/>
        <sz val="11"/>
        <rFont val="Times New Roman"/>
        <family val="1"/>
      </rPr>
      <t>жилого комплекса № 3 9-ти этажей</t>
    </r>
    <r>
      <rPr>
        <sz val="11"/>
        <rFont val="Times New Roman"/>
        <family val="1"/>
      </rPr>
      <t>, оборудованный 2 лифтами и более, мусоропроводом, и электроплитами, в т.ч.:</t>
    </r>
  </si>
  <si>
    <t>Кол-во человек, проживающих в квартире</t>
  </si>
  <si>
    <t>Кол-во комнат</t>
  </si>
  <si>
    <t>4 и более</t>
  </si>
  <si>
    <t>Многоквартирные дома, не оборудованные лифтом</t>
  </si>
  <si>
    <t>Многоквартирные дома, оборудованные лифтом</t>
  </si>
  <si>
    <t>Норматив на кол-во проживающих, кВт/ч</t>
  </si>
  <si>
    <t>9 и более</t>
  </si>
  <si>
    <t>Норматив потребления на 1 человека, кВт/ч</t>
  </si>
  <si>
    <t>2011 год</t>
  </si>
  <si>
    <t>2. Цена услуг за 1 кв.м. жилой площади применяется для отдельных комнат в общежитиях.</t>
  </si>
  <si>
    <t>№ п/п</t>
  </si>
  <si>
    <t>1. При условии наличия в жилых домах от 9 до 12 этажей включительно 2-х и более лифтов применять ставку согласно п.3, за исключением п. 4 и п. 5.</t>
  </si>
  <si>
    <t>Плата за пользование жилым помещением  для населения, проживающего в жилых помещениях, обслуживаемые ООО "УК № 2 ЖКХ"</t>
  </si>
  <si>
    <t>Плата за наём</t>
  </si>
  <si>
    <t xml:space="preserve">В квартирах, оборудованных счетчиками учета электрической энергии: </t>
  </si>
  <si>
    <t>1. Электроэнергия начисляется по факту  потребления;</t>
  </si>
  <si>
    <t>2. Тариф дифференцируется по зонам суток:</t>
  </si>
  <si>
    <t>2.1. Дневная зона - 1,78 руб./кВт*час.</t>
  </si>
  <si>
    <t>2.2. Ночная зона - 0,89 руб./кВт*час.</t>
  </si>
  <si>
    <t>Тарифы на коммунальные услуги по электроэнергии для населения, проживающего в жилых помещениях, обслуживаемые ООО "УК № 2 ЖКХ" на 2011 год</t>
  </si>
  <si>
    <t>Постановление мэра городского округа Тольятти от 24.12.2010 № 3788-п/1 «Об оплате жилого помещения населением городского округа Тольятти в 2011 году»</t>
  </si>
  <si>
    <r>
      <t>Норматив потребления, куб.м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</si>
  <si>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Приказ министерства экономического развития, инвестиций и торговли Самарской области от 30.11.2010 № 171-Т «Об установлении тарифов на товары и услуги организаций коммунального комплекса Самарской области на 2011 год»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</si>
  <si>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3/9442 от16.12.2010 г. «О применении нормативов потребления коммунальных услуг»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</si>
  <si>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Приказ министерства экономического развития, инвестиций и торговли Самарской области от 30.11.2010 № 171-Т «Об установлении тарифов на товары и услуги организаций коммунального комплекса Самарской области на 2011 год»</t>
    </r>
  </si>
  <si>
    <r>
      <t>Норматив потребления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</si>
  <si>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 xml:space="preserve"> Постановление мэра городского округа Тольятти № 3815-1/п от 28.11.2007 г. «Об утверждении нормативов потребления коммунальных услуг по централизованному горячему водоснабжению и отоплению, водоснабжению и водоотведению для населения городского округа Тольятти, не имеющего индивидуальных (квартирных) приборов учета», Письмо министерства строительства и жилищно-коммунального хозяйства Самарской области № 3/9442 от16.12.2010 г. «О применении нормативов потребления коммунальных услуг»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</si>
  <si>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Приказ Управления по государственному регулированию и контролю в электроэнергетике Самарской области от 14.12.2010 № 72</t>
    </r>
    <r>
      <rPr>
        <sz val="8"/>
        <rFont val="Calibri"/>
        <family val="2"/>
      </rPr>
      <t xml:space="preserve"> «</t>
    </r>
    <r>
      <rPr>
        <sz val="8"/>
        <rFont val="Times New Roman"/>
        <family val="1"/>
      </rPr>
      <t>Об установлении тарифов на тепловую энергию для потребителей Самарской области»</t>
    </r>
  </si>
  <si>
    <r>
      <t>Норматив потребления на 1 кв.м общей площади, Гкал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</si>
  <si>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Приказ Управления по государственному регулированию и контролю в электроэнергетике Самарской области от 14.12.2010 № 72</t>
    </r>
    <r>
      <rPr>
        <sz val="9"/>
        <rFont val="Calibri"/>
        <family val="2"/>
      </rPr>
      <t xml:space="preserve"> «</t>
    </r>
    <r>
      <rPr>
        <sz val="9"/>
        <rFont val="Times New Roman"/>
        <family val="1"/>
      </rPr>
      <t>Об установлении тарифов на тепловую энергию для потребителей Самарской области», Указание ОАО «Волжская ТГК»  от 20.12.2010 г. № 381</t>
    </r>
  </si>
  <si>
    <t xml:space="preserve">1. Приказ Управления по государственному регулированию и контролю в электроэнергетике Самарской области от 08.10.2010 № 44 «Об утверждении нормативов потребления электрической энергии населением Самарской области"», </t>
  </si>
  <si>
    <t xml:space="preserve">2. Приказ Управления по государственному регулированию и контролю в электроэнергетике Самарской области от 13.11.2010 № 66 «Об установлении тарифов на электрическую энергию для населения и потребителей, приравненных к категории население, по Самарской области на 2011 год», </t>
  </si>
  <si>
    <t>Основание:</t>
  </si>
  <si>
    <t>1. Постановление мэра городского округа Тольятти от 24.12.2010 № 3788-п/1 «Об оплате жилого помещения населением городского округа Тольятти в 2011 году»</t>
  </si>
  <si>
    <t>Тариф для населения, рублей</t>
  </si>
  <si>
    <t xml:space="preserve">Тариф для населения, рублей </t>
  </si>
  <si>
    <t>Цена в расчете на 1 кв.м в месяц, рублей</t>
  </si>
  <si>
    <t>Цена в расчете на 1 кв.м площади в месяц, рублей</t>
  </si>
  <si>
    <t xml:space="preserve">Тариф для населения, руб. </t>
  </si>
  <si>
    <r>
      <t>Тариф ОАО "ТЕВИС" рублей с НДС</t>
    </r>
    <r>
      <rPr>
        <vertAlign val="superscript"/>
        <sz val="11"/>
        <rFont val="Times New Roman"/>
        <family val="1"/>
      </rPr>
      <t>2</t>
    </r>
  </si>
  <si>
    <t>м</t>
  </si>
  <si>
    <r>
      <t>Тариф ОАО "ТЕВИС" рублей с НДС</t>
    </r>
    <r>
      <rPr>
        <vertAlign val="superscript"/>
        <sz val="11"/>
        <rFont val="Times New Roman"/>
        <family val="1"/>
      </rPr>
      <t>1</t>
    </r>
  </si>
  <si>
    <t>Тариф ОАО "ТЭК", рублей с НДС/кВт*ч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</si>
</sst>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4" fontId="5" fillId="0" borderId="0" xfId="0" applyNumberFormat="1" applyFont="1" applyAlignment="1">
      <alignment horizontal="right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2">
      <selection activeCell="O8" sqref="O8"/>
    </sheetView>
  </sheetViews>
  <sheetFormatPr defaultColWidth="9.00390625" defaultRowHeight="12.75"/>
  <cols>
    <col min="1" max="1" width="14.00390625" style="1" customWidth="1"/>
    <col min="2" max="2" width="34.2539062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3:4" s="13" customFormat="1" ht="15">
      <c r="C1" s="22"/>
      <c r="D1" s="22"/>
    </row>
    <row r="2" spans="1:8" s="13" customFormat="1" ht="27" customHeight="1">
      <c r="A2" s="61" t="s">
        <v>31</v>
      </c>
      <c r="B2" s="61"/>
      <c r="C2" s="61"/>
      <c r="D2" s="61"/>
      <c r="E2" s="61"/>
      <c r="F2" s="61"/>
      <c r="G2" s="61"/>
      <c r="H2" s="61"/>
    </row>
    <row r="3" spans="1:7" s="13" customFormat="1" ht="15">
      <c r="A3" s="15"/>
      <c r="B3" s="15"/>
      <c r="C3" s="15"/>
      <c r="D3" s="15"/>
      <c r="E3" s="15"/>
      <c r="F3" s="15"/>
      <c r="G3" s="15"/>
    </row>
    <row r="4" spans="1:8" s="10" customFormat="1" ht="15">
      <c r="A4" s="56" t="s">
        <v>9</v>
      </c>
      <c r="B4" s="55" t="s">
        <v>27</v>
      </c>
      <c r="C4" s="55" t="s">
        <v>55</v>
      </c>
      <c r="D4" s="55"/>
      <c r="E4" s="55"/>
      <c r="F4" s="55"/>
      <c r="G4" s="55"/>
      <c r="H4" s="55"/>
    </row>
    <row r="5" spans="1:8" s="10" customFormat="1" ht="38.25" customHeight="1">
      <c r="A5" s="57"/>
      <c r="B5" s="55"/>
      <c r="C5" s="62" t="s">
        <v>68</v>
      </c>
      <c r="D5" s="62"/>
      <c r="E5" s="55" t="s">
        <v>86</v>
      </c>
      <c r="F5" s="55"/>
      <c r="G5" s="55" t="s">
        <v>81</v>
      </c>
      <c r="H5" s="55"/>
    </row>
    <row r="6" spans="1:8" s="20" customFormat="1" ht="45">
      <c r="A6" s="58"/>
      <c r="B6" s="55"/>
      <c r="C6" s="17" t="s">
        <v>1</v>
      </c>
      <c r="D6" s="17" t="s">
        <v>3</v>
      </c>
      <c r="E6" s="17" t="s">
        <v>1</v>
      </c>
      <c r="F6" s="17" t="s">
        <v>3</v>
      </c>
      <c r="G6" s="17" t="s">
        <v>1</v>
      </c>
      <c r="H6" s="17" t="s">
        <v>3</v>
      </c>
    </row>
    <row r="7" spans="1:8" s="10" customFormat="1" ht="76.5" customHeight="1">
      <c r="A7" s="63" t="s">
        <v>8</v>
      </c>
      <c r="B7" s="24" t="s">
        <v>38</v>
      </c>
      <c r="C7" s="17">
        <v>6.62</v>
      </c>
      <c r="D7" s="62" t="s">
        <v>4</v>
      </c>
      <c r="E7" s="17">
        <v>11.56</v>
      </c>
      <c r="F7" s="17">
        <v>11.56</v>
      </c>
      <c r="G7" s="17">
        <f>C7*E7</f>
        <v>76.52720000000001</v>
      </c>
      <c r="H7" s="17">
        <f>F7</f>
        <v>11.56</v>
      </c>
    </row>
    <row r="8" spans="1:15" s="10" customFormat="1" ht="75" customHeight="1">
      <c r="A8" s="64"/>
      <c r="B8" s="24" t="s">
        <v>39</v>
      </c>
      <c r="C8" s="17">
        <v>6.75</v>
      </c>
      <c r="D8" s="62"/>
      <c r="E8" s="17">
        <v>11.56</v>
      </c>
      <c r="F8" s="17">
        <v>11.56</v>
      </c>
      <c r="G8" s="17">
        <f>C8*E8</f>
        <v>78.03</v>
      </c>
      <c r="H8" s="17">
        <f>F8</f>
        <v>11.56</v>
      </c>
      <c r="O8" s="10" t="s">
        <v>87</v>
      </c>
    </row>
    <row r="9" spans="1:8" s="10" customFormat="1" ht="75">
      <c r="A9" s="65"/>
      <c r="B9" s="24" t="s">
        <v>40</v>
      </c>
      <c r="C9" s="17">
        <v>6.7</v>
      </c>
      <c r="D9" s="62"/>
      <c r="E9" s="17">
        <v>11.56</v>
      </c>
      <c r="F9" s="17">
        <v>11.56</v>
      </c>
      <c r="G9" s="17">
        <f>C9*E9</f>
        <v>77.45200000000001</v>
      </c>
      <c r="H9" s="17">
        <f>F9</f>
        <v>11.56</v>
      </c>
    </row>
    <row r="10" spans="3:4" s="13" customFormat="1" ht="15">
      <c r="C10" s="22"/>
      <c r="D10" s="22"/>
    </row>
    <row r="11" spans="1:5" s="52" customFormat="1" ht="12">
      <c r="A11" s="52" t="s">
        <v>79</v>
      </c>
      <c r="B11" s="53"/>
      <c r="D11" s="54"/>
      <c r="E11" s="54"/>
    </row>
    <row r="12" spans="1:8" ht="50.25" customHeight="1">
      <c r="A12" s="60" t="s">
        <v>70</v>
      </c>
      <c r="B12" s="60"/>
      <c r="C12" s="60"/>
      <c r="D12" s="60"/>
      <c r="E12" s="60"/>
      <c r="F12" s="60"/>
      <c r="G12" s="60"/>
      <c r="H12" s="60"/>
    </row>
    <row r="13" spans="1:8" ht="36.75" customHeight="1">
      <c r="A13" s="59" t="s">
        <v>69</v>
      </c>
      <c r="B13" s="59"/>
      <c r="C13" s="59"/>
      <c r="D13" s="59"/>
      <c r="E13" s="59"/>
      <c r="F13" s="59"/>
      <c r="G13" s="59"/>
      <c r="H13" s="59"/>
    </row>
  </sheetData>
  <sheetProtection/>
  <mergeCells count="11">
    <mergeCell ref="D7:D9"/>
    <mergeCell ref="E5:F5"/>
    <mergeCell ref="B4:B6"/>
    <mergeCell ref="A4:A6"/>
    <mergeCell ref="A13:H13"/>
    <mergeCell ref="A12:H12"/>
    <mergeCell ref="A2:H2"/>
    <mergeCell ref="C5:D5"/>
    <mergeCell ref="C4:H4"/>
    <mergeCell ref="A7:A9"/>
    <mergeCell ref="G5:H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zoomScalePageLayoutView="0" workbookViewId="0" topLeftCell="A16">
      <selection activeCell="I7" sqref="I7"/>
    </sheetView>
  </sheetViews>
  <sheetFormatPr defaultColWidth="9.00390625" defaultRowHeight="12.75"/>
  <cols>
    <col min="1" max="1" width="14.875" style="1" customWidth="1"/>
    <col min="2" max="2" width="37.625" style="1" customWidth="1"/>
    <col min="3" max="4" width="10.625" style="4" customWidth="1"/>
    <col min="5" max="8" width="10.625" style="1" customWidth="1"/>
    <col min="9" max="16384" width="9.125" style="1" customWidth="1"/>
  </cols>
  <sheetData>
    <row r="1" spans="3:8" s="13" customFormat="1" ht="15">
      <c r="C1" s="22"/>
      <c r="E1" s="66"/>
      <c r="F1" s="66"/>
      <c r="G1" s="66"/>
      <c r="H1" s="66"/>
    </row>
    <row r="2" spans="1:8" s="13" customFormat="1" ht="27" customHeight="1">
      <c r="A2" s="61" t="s">
        <v>32</v>
      </c>
      <c r="B2" s="61"/>
      <c r="C2" s="61"/>
      <c r="D2" s="61"/>
      <c r="E2" s="61"/>
      <c r="F2" s="61"/>
      <c r="G2" s="61"/>
      <c r="H2" s="61"/>
    </row>
    <row r="3" spans="3:8" s="13" customFormat="1" ht="15">
      <c r="C3" s="22"/>
      <c r="E3" s="66"/>
      <c r="F3" s="66"/>
      <c r="G3" s="66"/>
      <c r="H3" s="66"/>
    </row>
    <row r="4" spans="1:8" s="10" customFormat="1" ht="15">
      <c r="A4" s="56" t="s">
        <v>9</v>
      </c>
      <c r="B4" s="56" t="s">
        <v>27</v>
      </c>
      <c r="C4" s="55" t="s">
        <v>55</v>
      </c>
      <c r="D4" s="55"/>
      <c r="E4" s="55"/>
      <c r="F4" s="55"/>
      <c r="G4" s="55"/>
      <c r="H4" s="55"/>
    </row>
    <row r="5" spans="1:8" s="10" customFormat="1" ht="42" customHeight="1">
      <c r="A5" s="57"/>
      <c r="B5" s="57"/>
      <c r="C5" s="62" t="s">
        <v>72</v>
      </c>
      <c r="D5" s="62"/>
      <c r="E5" s="55" t="s">
        <v>86</v>
      </c>
      <c r="F5" s="55"/>
      <c r="G5" s="55" t="s">
        <v>81</v>
      </c>
      <c r="H5" s="55"/>
    </row>
    <row r="6" spans="1:8" s="20" customFormat="1" ht="30.75" customHeight="1">
      <c r="A6" s="57"/>
      <c r="B6" s="57"/>
      <c r="C6" s="29" t="s">
        <v>5</v>
      </c>
      <c r="D6" s="29" t="s">
        <v>6</v>
      </c>
      <c r="E6" s="17" t="s">
        <v>5</v>
      </c>
      <c r="F6" s="17" t="s">
        <v>6</v>
      </c>
      <c r="G6" s="17" t="s">
        <v>5</v>
      </c>
      <c r="H6" s="17" t="s">
        <v>6</v>
      </c>
    </row>
    <row r="7" spans="1:8" s="20" customFormat="1" ht="60.75" customHeight="1">
      <c r="A7" s="58"/>
      <c r="B7" s="58"/>
      <c r="C7" s="17" t="s">
        <v>1</v>
      </c>
      <c r="D7" s="17" t="s">
        <v>2</v>
      </c>
      <c r="E7" s="17" t="s">
        <v>1</v>
      </c>
      <c r="F7" s="17" t="s">
        <v>2</v>
      </c>
      <c r="G7" s="17" t="s">
        <v>1</v>
      </c>
      <c r="H7" s="17" t="s">
        <v>2</v>
      </c>
    </row>
    <row r="8" spans="1:8" s="10" customFormat="1" ht="80.25" customHeight="1">
      <c r="A8" s="63" t="s">
        <v>20</v>
      </c>
      <c r="B8" s="24" t="s">
        <v>42</v>
      </c>
      <c r="C8" s="17">
        <v>3.72</v>
      </c>
      <c r="D8" s="67" t="s">
        <v>4</v>
      </c>
      <c r="E8" s="16">
        <v>25.89</v>
      </c>
      <c r="F8" s="16">
        <v>25.89</v>
      </c>
      <c r="G8" s="17">
        <f aca="true" t="shared" si="0" ref="G8:G13">C8*E8</f>
        <v>96.3108</v>
      </c>
      <c r="H8" s="16">
        <f>F8</f>
        <v>25.89</v>
      </c>
    </row>
    <row r="9" spans="1:8" s="10" customFormat="1" ht="77.25" customHeight="1">
      <c r="A9" s="64"/>
      <c r="B9" s="24" t="s">
        <v>43</v>
      </c>
      <c r="C9" s="17">
        <v>4.15</v>
      </c>
      <c r="D9" s="68"/>
      <c r="E9" s="16">
        <v>25.89</v>
      </c>
      <c r="F9" s="16">
        <v>25.89</v>
      </c>
      <c r="G9" s="17">
        <f t="shared" si="0"/>
        <v>107.44350000000001</v>
      </c>
      <c r="H9" s="16">
        <f>F9</f>
        <v>25.89</v>
      </c>
    </row>
    <row r="10" spans="1:8" s="10" customFormat="1" ht="78.75" customHeight="1">
      <c r="A10" s="65"/>
      <c r="B10" s="24" t="s">
        <v>44</v>
      </c>
      <c r="C10" s="17">
        <v>4.1</v>
      </c>
      <c r="D10" s="69"/>
      <c r="E10" s="16">
        <v>25.89</v>
      </c>
      <c r="F10" s="16">
        <v>25.89</v>
      </c>
      <c r="G10" s="17">
        <f t="shared" si="0"/>
        <v>106.14899999999999</v>
      </c>
      <c r="H10" s="16">
        <f>F10</f>
        <v>25.89</v>
      </c>
    </row>
    <row r="11" spans="1:8" s="10" customFormat="1" ht="77.25" customHeight="1">
      <c r="A11" s="63" t="s">
        <v>10</v>
      </c>
      <c r="B11" s="24" t="s">
        <v>42</v>
      </c>
      <c r="C11" s="21">
        <v>0.27</v>
      </c>
      <c r="D11" s="30">
        <v>0.0726</v>
      </c>
      <c r="E11" s="31">
        <v>946.36</v>
      </c>
      <c r="F11" s="31">
        <v>946.36</v>
      </c>
      <c r="G11" s="17">
        <f t="shared" si="0"/>
        <v>255.51720000000003</v>
      </c>
      <c r="H11" s="17">
        <f>D11*F11</f>
        <v>68.705736</v>
      </c>
    </row>
    <row r="12" spans="1:8" s="10" customFormat="1" ht="75" customHeight="1">
      <c r="A12" s="64"/>
      <c r="B12" s="24" t="s">
        <v>43</v>
      </c>
      <c r="C12" s="21">
        <v>0.323</v>
      </c>
      <c r="D12" s="30">
        <v>0.078</v>
      </c>
      <c r="E12" s="31">
        <v>946.36</v>
      </c>
      <c r="F12" s="31">
        <v>946.36</v>
      </c>
      <c r="G12" s="17">
        <f>C12*E12+0.01</f>
        <v>305.68428</v>
      </c>
      <c r="H12" s="17">
        <f>D12*F12</f>
        <v>73.81608</v>
      </c>
    </row>
    <row r="13" spans="1:8" s="10" customFormat="1" ht="75.75" customHeight="1">
      <c r="A13" s="65"/>
      <c r="B13" s="24" t="s">
        <v>44</v>
      </c>
      <c r="C13" s="21">
        <v>0.319</v>
      </c>
      <c r="D13" s="30">
        <v>0.078</v>
      </c>
      <c r="E13" s="31">
        <v>946.36</v>
      </c>
      <c r="F13" s="31">
        <v>946.36</v>
      </c>
      <c r="G13" s="17">
        <f t="shared" si="0"/>
        <v>301.88884</v>
      </c>
      <c r="H13" s="17">
        <f>D13*F13</f>
        <v>73.81608</v>
      </c>
    </row>
    <row r="14" spans="1:8" s="10" customFormat="1" ht="76.5" customHeight="1">
      <c r="A14" s="63" t="s">
        <v>41</v>
      </c>
      <c r="B14" s="24" t="s">
        <v>42</v>
      </c>
      <c r="C14" s="17">
        <v>3.72</v>
      </c>
      <c r="D14" s="67" t="s">
        <v>4</v>
      </c>
      <c r="E14" s="16"/>
      <c r="F14" s="16"/>
      <c r="G14" s="17">
        <f aca="true" t="shared" si="1" ref="G14:H16">G8+G11</f>
        <v>351.82800000000003</v>
      </c>
      <c r="H14" s="17">
        <f t="shared" si="1"/>
        <v>94.595736</v>
      </c>
    </row>
    <row r="15" spans="1:8" s="10" customFormat="1" ht="75.75" customHeight="1">
      <c r="A15" s="64"/>
      <c r="B15" s="24" t="s">
        <v>43</v>
      </c>
      <c r="C15" s="17">
        <v>4.15</v>
      </c>
      <c r="D15" s="68"/>
      <c r="E15" s="16"/>
      <c r="F15" s="16"/>
      <c r="G15" s="17">
        <f>G9+G12-0.01</f>
        <v>413.11778000000004</v>
      </c>
      <c r="H15" s="17">
        <f t="shared" si="1"/>
        <v>99.70608</v>
      </c>
    </row>
    <row r="16" spans="1:8" s="10" customFormat="1" ht="75.75" customHeight="1">
      <c r="A16" s="65"/>
      <c r="B16" s="24" t="s">
        <v>44</v>
      </c>
      <c r="C16" s="17">
        <v>4.1</v>
      </c>
      <c r="D16" s="69"/>
      <c r="E16" s="16"/>
      <c r="F16" s="16"/>
      <c r="G16" s="17">
        <f t="shared" si="1"/>
        <v>408.03784</v>
      </c>
      <c r="H16" s="17">
        <f t="shared" si="1"/>
        <v>99.70608</v>
      </c>
    </row>
    <row r="17" spans="3:4" s="10" customFormat="1" ht="15">
      <c r="C17" s="11"/>
      <c r="D17" s="11"/>
    </row>
    <row r="18" spans="1:5" s="52" customFormat="1" ht="12">
      <c r="A18" s="52" t="s">
        <v>79</v>
      </c>
      <c r="B18" s="53"/>
      <c r="D18" s="54"/>
      <c r="E18" s="54"/>
    </row>
    <row r="19" spans="1:8" ht="51" customHeight="1">
      <c r="A19" s="70" t="s">
        <v>73</v>
      </c>
      <c r="B19" s="70"/>
      <c r="C19" s="70"/>
      <c r="D19" s="70"/>
      <c r="E19" s="70"/>
      <c r="F19" s="70"/>
      <c r="G19" s="70"/>
      <c r="H19" s="70"/>
    </row>
    <row r="20" spans="3:4" s="10" customFormat="1" ht="15">
      <c r="C20" s="11"/>
      <c r="D20" s="11"/>
    </row>
    <row r="21" spans="1:8" s="10" customFormat="1" ht="29.25" customHeight="1">
      <c r="A21" s="70" t="s">
        <v>76</v>
      </c>
      <c r="B21" s="70"/>
      <c r="C21" s="70"/>
      <c r="D21" s="70"/>
      <c r="E21" s="70"/>
      <c r="F21" s="70"/>
      <c r="G21" s="70"/>
      <c r="H21" s="70"/>
    </row>
    <row r="22" spans="3:4" s="7" customFormat="1" ht="12.75">
      <c r="C22" s="32"/>
      <c r="D22" s="32"/>
    </row>
    <row r="23" spans="3:4" s="7" customFormat="1" ht="12.75">
      <c r="C23" s="32"/>
      <c r="D23" s="32"/>
    </row>
    <row r="24" spans="3:4" s="7" customFormat="1" ht="12.75">
      <c r="C24" s="32"/>
      <c r="D24" s="32"/>
    </row>
    <row r="25" spans="3:4" s="7" customFormat="1" ht="12.75">
      <c r="C25" s="32"/>
      <c r="D25" s="32"/>
    </row>
    <row r="26" spans="3:4" s="2" customFormat="1" ht="12.75">
      <c r="C26" s="3"/>
      <c r="D26" s="3"/>
    </row>
    <row r="27" spans="3:4" s="2" customFormat="1" ht="12.75">
      <c r="C27" s="3"/>
      <c r="D27" s="3"/>
    </row>
    <row r="28" spans="3:4" s="2" customFormat="1" ht="12.75">
      <c r="C28" s="3"/>
      <c r="D28" s="3"/>
    </row>
    <row r="29" spans="3:4" s="2" customFormat="1" ht="12.75">
      <c r="C29" s="3"/>
      <c r="D29" s="3"/>
    </row>
  </sheetData>
  <sheetProtection/>
  <mergeCells count="16">
    <mergeCell ref="E5:F5"/>
    <mergeCell ref="A11:A13"/>
    <mergeCell ref="C5:D5"/>
    <mergeCell ref="A19:H19"/>
    <mergeCell ref="A21:H21"/>
    <mergeCell ref="D8:D10"/>
    <mergeCell ref="E3:H3"/>
    <mergeCell ref="G5:H5"/>
    <mergeCell ref="E1:H1"/>
    <mergeCell ref="A8:A10"/>
    <mergeCell ref="A14:A16"/>
    <mergeCell ref="D14:D16"/>
    <mergeCell ref="C4:H4"/>
    <mergeCell ref="A2:H2"/>
    <mergeCell ref="A4:A7"/>
    <mergeCell ref="B4:B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14.375" style="1" customWidth="1"/>
    <col min="2" max="2" width="34.25390625" style="1" customWidth="1"/>
    <col min="3" max="4" width="11.375" style="4" customWidth="1"/>
    <col min="5" max="8" width="11.375" style="1" customWidth="1"/>
    <col min="9" max="16384" width="9.125" style="1" customWidth="1"/>
  </cols>
  <sheetData>
    <row r="1" spans="3:4" s="13" customFormat="1" ht="15">
      <c r="C1" s="22"/>
      <c r="D1" s="22"/>
    </row>
    <row r="2" spans="1:8" s="13" customFormat="1" ht="27" customHeight="1">
      <c r="A2" s="61" t="s">
        <v>33</v>
      </c>
      <c r="B2" s="61"/>
      <c r="C2" s="61"/>
      <c r="D2" s="61"/>
      <c r="E2" s="61"/>
      <c r="F2" s="61"/>
      <c r="G2" s="61"/>
      <c r="H2" s="61"/>
    </row>
    <row r="3" spans="1:7" s="13" customFormat="1" ht="15">
      <c r="A3" s="15"/>
      <c r="B3" s="15"/>
      <c r="C3" s="15"/>
      <c r="D3" s="15"/>
      <c r="E3" s="15"/>
      <c r="F3" s="15"/>
      <c r="G3" s="15"/>
    </row>
    <row r="4" spans="1:8" s="10" customFormat="1" ht="15">
      <c r="A4" s="56" t="s">
        <v>9</v>
      </c>
      <c r="B4" s="55" t="s">
        <v>27</v>
      </c>
      <c r="C4" s="55" t="s">
        <v>55</v>
      </c>
      <c r="D4" s="55"/>
      <c r="E4" s="55"/>
      <c r="F4" s="55"/>
      <c r="G4" s="55"/>
      <c r="H4" s="55"/>
    </row>
    <row r="5" spans="1:8" s="10" customFormat="1" ht="38.25" customHeight="1">
      <c r="A5" s="57"/>
      <c r="B5" s="55"/>
      <c r="C5" s="62" t="s">
        <v>19</v>
      </c>
      <c r="D5" s="62"/>
      <c r="E5" s="55" t="s">
        <v>88</v>
      </c>
      <c r="F5" s="55"/>
      <c r="G5" s="55" t="s">
        <v>82</v>
      </c>
      <c r="H5" s="55"/>
    </row>
    <row r="6" spans="1:8" s="20" customFormat="1" ht="45">
      <c r="A6" s="58"/>
      <c r="B6" s="55"/>
      <c r="C6" s="17" t="s">
        <v>1</v>
      </c>
      <c r="D6" s="17" t="s">
        <v>3</v>
      </c>
      <c r="E6" s="17" t="s">
        <v>1</v>
      </c>
      <c r="F6" s="17" t="s">
        <v>3</v>
      </c>
      <c r="G6" s="17" t="s">
        <v>1</v>
      </c>
      <c r="H6" s="17" t="s">
        <v>3</v>
      </c>
    </row>
    <row r="7" spans="1:8" s="10" customFormat="1" ht="75">
      <c r="A7" s="63" t="s">
        <v>11</v>
      </c>
      <c r="B7" s="24" t="s">
        <v>38</v>
      </c>
      <c r="C7" s="17">
        <v>10.34</v>
      </c>
      <c r="D7" s="62"/>
      <c r="E7" s="17">
        <v>10.33</v>
      </c>
      <c r="F7" s="17">
        <v>10.33</v>
      </c>
      <c r="G7" s="17">
        <f>C7*E7</f>
        <v>106.8122</v>
      </c>
      <c r="H7" s="17">
        <f>F7</f>
        <v>10.33</v>
      </c>
    </row>
    <row r="8" spans="1:8" s="10" customFormat="1" ht="75">
      <c r="A8" s="64"/>
      <c r="B8" s="24" t="s">
        <v>39</v>
      </c>
      <c r="C8" s="17">
        <v>10.9</v>
      </c>
      <c r="D8" s="62"/>
      <c r="E8" s="17">
        <v>10.33</v>
      </c>
      <c r="F8" s="17">
        <v>10.33</v>
      </c>
      <c r="G8" s="17">
        <f>C8*E8</f>
        <v>112.59700000000001</v>
      </c>
      <c r="H8" s="17">
        <f>F8</f>
        <v>10.33</v>
      </c>
    </row>
    <row r="9" spans="1:8" s="10" customFormat="1" ht="75">
      <c r="A9" s="65"/>
      <c r="B9" s="24" t="s">
        <v>40</v>
      </c>
      <c r="C9" s="17">
        <v>10.8</v>
      </c>
      <c r="D9" s="62"/>
      <c r="E9" s="17">
        <v>10.33</v>
      </c>
      <c r="F9" s="17">
        <v>10.33</v>
      </c>
      <c r="G9" s="17">
        <f>C9*E9</f>
        <v>111.56400000000001</v>
      </c>
      <c r="H9" s="17">
        <f>F9</f>
        <v>10.33</v>
      </c>
    </row>
    <row r="10" spans="3:4" s="13" customFormat="1" ht="15">
      <c r="C10" s="22"/>
      <c r="D10" s="22"/>
    </row>
    <row r="11" spans="1:5" s="49" customFormat="1" ht="11.25">
      <c r="A11" s="49" t="s">
        <v>79</v>
      </c>
      <c r="B11" s="50"/>
      <c r="D11" s="51"/>
      <c r="E11" s="51"/>
    </row>
    <row r="12" spans="1:8" ht="36.75" customHeight="1">
      <c r="A12" s="59" t="s">
        <v>71</v>
      </c>
      <c r="B12" s="59"/>
      <c r="C12" s="59"/>
      <c r="D12" s="59"/>
      <c r="E12" s="59"/>
      <c r="F12" s="59"/>
      <c r="G12" s="59"/>
      <c r="H12" s="59"/>
    </row>
    <row r="13" spans="3:4" s="13" customFormat="1" ht="15">
      <c r="C13" s="22"/>
      <c r="D13" s="22"/>
    </row>
    <row r="14" spans="3:4" s="13" customFormat="1" ht="15">
      <c r="C14" s="22"/>
      <c r="D14" s="22"/>
    </row>
    <row r="15" spans="3:4" s="13" customFormat="1" ht="15">
      <c r="C15" s="22"/>
      <c r="D15" s="22"/>
    </row>
    <row r="16" spans="3:4" s="13" customFormat="1" ht="15">
      <c r="C16" s="22"/>
      <c r="D16" s="22"/>
    </row>
    <row r="17" spans="3:4" s="13" customFormat="1" ht="15">
      <c r="C17" s="22"/>
      <c r="D17" s="22"/>
    </row>
  </sheetData>
  <sheetProtection/>
  <mergeCells count="10">
    <mergeCell ref="A12:H12"/>
    <mergeCell ref="A2:H2"/>
    <mergeCell ref="C5:D5"/>
    <mergeCell ref="C4:H4"/>
    <mergeCell ref="G5:H5"/>
    <mergeCell ref="A7:A9"/>
    <mergeCell ref="D7:D9"/>
    <mergeCell ref="E5:F5"/>
    <mergeCell ref="B4:B6"/>
    <mergeCell ref="A4:A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14.125" style="1" customWidth="1"/>
    <col min="2" max="2" width="44.125" style="1" customWidth="1"/>
    <col min="3" max="3" width="15.125" style="4" customWidth="1"/>
    <col min="4" max="5" width="15.125" style="1" customWidth="1"/>
    <col min="6" max="8" width="9.125" style="5" customWidth="1"/>
    <col min="9" max="16384" width="9.125" style="1" customWidth="1"/>
  </cols>
  <sheetData>
    <row r="1" spans="3:4" s="13" customFormat="1" ht="15">
      <c r="C1" s="22"/>
      <c r="D1" s="22"/>
    </row>
    <row r="2" spans="1:8" s="13" customFormat="1" ht="15.75" customHeight="1">
      <c r="A2" s="61" t="s">
        <v>21</v>
      </c>
      <c r="B2" s="61"/>
      <c r="C2" s="61"/>
      <c r="D2" s="61"/>
      <c r="E2" s="61"/>
      <c r="F2" s="14"/>
      <c r="G2" s="14"/>
      <c r="H2" s="14"/>
    </row>
    <row r="3" spans="1:8" s="13" customFormat="1" ht="15.75" customHeight="1">
      <c r="A3" s="71" t="s">
        <v>34</v>
      </c>
      <c r="B3" s="71"/>
      <c r="C3" s="71"/>
      <c r="D3" s="71"/>
      <c r="E3" s="71"/>
      <c r="F3" s="14"/>
      <c r="G3" s="14"/>
      <c r="H3" s="14"/>
    </row>
    <row r="4" spans="6:8" s="13" customFormat="1" ht="15">
      <c r="F4" s="14"/>
      <c r="G4" s="14"/>
      <c r="H4" s="14"/>
    </row>
    <row r="5" spans="1:8" s="10" customFormat="1" ht="17.25" customHeight="1">
      <c r="A5" s="56" t="s">
        <v>9</v>
      </c>
      <c r="B5" s="55" t="s">
        <v>27</v>
      </c>
      <c r="C5" s="55" t="s">
        <v>55</v>
      </c>
      <c r="D5" s="55"/>
      <c r="E5" s="55"/>
      <c r="F5" s="12"/>
      <c r="G5" s="12"/>
      <c r="H5" s="12"/>
    </row>
    <row r="6" spans="1:8" s="20" customFormat="1" ht="62.25" customHeight="1">
      <c r="A6" s="57"/>
      <c r="B6" s="55"/>
      <c r="C6" s="17" t="s">
        <v>75</v>
      </c>
      <c r="D6" s="18" t="s">
        <v>86</v>
      </c>
      <c r="E6" s="16" t="s">
        <v>82</v>
      </c>
      <c r="F6" s="19"/>
      <c r="G6" s="19"/>
      <c r="H6" s="19"/>
    </row>
    <row r="7" spans="1:8" s="10" customFormat="1" ht="30">
      <c r="A7" s="55" t="s">
        <v>0</v>
      </c>
      <c r="B7" s="10" t="s">
        <v>14</v>
      </c>
      <c r="C7" s="21">
        <v>0.021</v>
      </c>
      <c r="D7" s="17">
        <v>946.36</v>
      </c>
      <c r="E7" s="17">
        <f>C7*D7</f>
        <v>19.87356</v>
      </c>
      <c r="F7" s="12"/>
      <c r="G7" s="12"/>
      <c r="H7" s="12"/>
    </row>
    <row r="8" spans="1:8" s="10" customFormat="1" ht="30">
      <c r="A8" s="55"/>
      <c r="B8" s="24" t="s">
        <v>13</v>
      </c>
      <c r="C8" s="21">
        <v>0.018</v>
      </c>
      <c r="D8" s="17">
        <v>946.36</v>
      </c>
      <c r="E8" s="17">
        <f aca="true" t="shared" si="0" ref="E8:E13">C8*D8</f>
        <v>17.03448</v>
      </c>
      <c r="F8" s="12"/>
      <c r="G8" s="12"/>
      <c r="H8" s="12"/>
    </row>
    <row r="9" spans="1:8" s="10" customFormat="1" ht="30">
      <c r="A9" s="55"/>
      <c r="B9" s="24" t="s">
        <v>12</v>
      </c>
      <c r="C9" s="21">
        <v>0.018</v>
      </c>
      <c r="D9" s="17">
        <v>946.36</v>
      </c>
      <c r="E9" s="17">
        <f t="shared" si="0"/>
        <v>17.03448</v>
      </c>
      <c r="F9" s="12"/>
      <c r="G9" s="12"/>
      <c r="H9" s="12"/>
    </row>
    <row r="10" spans="1:8" s="10" customFormat="1" ht="30">
      <c r="A10" s="55"/>
      <c r="B10" s="24" t="s">
        <v>15</v>
      </c>
      <c r="C10" s="21">
        <v>0.019</v>
      </c>
      <c r="D10" s="17">
        <v>946.36</v>
      </c>
      <c r="E10" s="17">
        <f t="shared" si="0"/>
        <v>17.98084</v>
      </c>
      <c r="F10" s="12"/>
      <c r="G10" s="12"/>
      <c r="H10" s="12"/>
    </row>
    <row r="11" spans="1:8" s="10" customFormat="1" ht="30">
      <c r="A11" s="55"/>
      <c r="B11" s="24" t="s">
        <v>16</v>
      </c>
      <c r="C11" s="21">
        <v>0.016</v>
      </c>
      <c r="D11" s="17">
        <v>946.36</v>
      </c>
      <c r="E11" s="17">
        <f t="shared" si="0"/>
        <v>15.14176</v>
      </c>
      <c r="F11" s="12"/>
      <c r="G11" s="12"/>
      <c r="H11" s="12"/>
    </row>
    <row r="12" spans="1:8" s="10" customFormat="1" ht="30.75" customHeight="1">
      <c r="A12" s="55"/>
      <c r="B12" s="24" t="s">
        <v>17</v>
      </c>
      <c r="C12" s="21">
        <v>0.024</v>
      </c>
      <c r="D12" s="17">
        <v>946.36</v>
      </c>
      <c r="E12" s="17">
        <f t="shared" si="0"/>
        <v>22.71264</v>
      </c>
      <c r="F12" s="12"/>
      <c r="G12" s="12"/>
      <c r="H12" s="12"/>
    </row>
    <row r="13" spans="1:8" s="10" customFormat="1" ht="30" customHeight="1">
      <c r="A13" s="55"/>
      <c r="B13" s="24" t="s">
        <v>18</v>
      </c>
      <c r="C13" s="21">
        <v>0.015</v>
      </c>
      <c r="D13" s="17">
        <v>946.36</v>
      </c>
      <c r="E13" s="17">
        <f t="shared" si="0"/>
        <v>14.1954</v>
      </c>
      <c r="F13" s="12"/>
      <c r="G13" s="12"/>
      <c r="H13" s="12"/>
    </row>
    <row r="14" spans="3:8" s="10" customFormat="1" ht="15">
      <c r="C14" s="11"/>
      <c r="F14" s="12"/>
      <c r="G14" s="12"/>
      <c r="H14" s="12"/>
    </row>
    <row r="15" spans="1:5" s="49" customFormat="1" ht="11.25">
      <c r="A15" s="49" t="s">
        <v>79</v>
      </c>
      <c r="B15" s="50"/>
      <c r="D15" s="51"/>
      <c r="E15" s="51"/>
    </row>
    <row r="16" spans="1:8" ht="50.25" customHeight="1">
      <c r="A16" s="60" t="s">
        <v>70</v>
      </c>
      <c r="B16" s="60"/>
      <c r="C16" s="60"/>
      <c r="D16" s="60"/>
      <c r="E16" s="60"/>
      <c r="F16" s="47"/>
      <c r="G16" s="47"/>
      <c r="H16" s="47"/>
    </row>
    <row r="17" spans="1:8" s="10" customFormat="1" ht="38.25" customHeight="1">
      <c r="A17" s="60" t="s">
        <v>74</v>
      </c>
      <c r="B17" s="60"/>
      <c r="C17" s="60"/>
      <c r="D17" s="60"/>
      <c r="E17" s="60"/>
      <c r="F17" s="46"/>
      <c r="G17" s="46"/>
      <c r="H17" s="46"/>
    </row>
    <row r="18" spans="3:8" s="10" customFormat="1" ht="15">
      <c r="C18" s="11"/>
      <c r="F18" s="12"/>
      <c r="G18" s="12"/>
      <c r="H18" s="12"/>
    </row>
    <row r="19" spans="3:8" s="10" customFormat="1" ht="15">
      <c r="C19" s="11"/>
      <c r="F19" s="12"/>
      <c r="G19" s="12"/>
      <c r="H19" s="12"/>
    </row>
    <row r="20" spans="3:8" s="10" customFormat="1" ht="15">
      <c r="C20" s="11"/>
      <c r="F20" s="12"/>
      <c r="G20" s="12"/>
      <c r="H20" s="12"/>
    </row>
    <row r="21" spans="3:8" s="2" customFormat="1" ht="12.75">
      <c r="C21" s="3"/>
      <c r="F21" s="6"/>
      <c r="G21" s="6"/>
      <c r="H21" s="6"/>
    </row>
    <row r="22" spans="3:8" s="2" customFormat="1" ht="12.75">
      <c r="C22" s="3"/>
      <c r="F22" s="6"/>
      <c r="G22" s="6"/>
      <c r="H22" s="6"/>
    </row>
    <row r="23" spans="3:8" s="2" customFormat="1" ht="12.75">
      <c r="C23" s="3"/>
      <c r="F23" s="6"/>
      <c r="G23" s="6"/>
      <c r="H23" s="6"/>
    </row>
    <row r="24" spans="3:8" s="2" customFormat="1" ht="12.75">
      <c r="C24" s="3"/>
      <c r="F24" s="6"/>
      <c r="G24" s="6"/>
      <c r="H24" s="6"/>
    </row>
    <row r="25" spans="3:8" s="2" customFormat="1" ht="12.75">
      <c r="C25" s="3"/>
      <c r="F25" s="6"/>
      <c r="G25" s="6"/>
      <c r="H25" s="6"/>
    </row>
    <row r="26" spans="3:8" s="2" customFormat="1" ht="12.75">
      <c r="C26" s="3"/>
      <c r="F26" s="6"/>
      <c r="G26" s="6"/>
      <c r="H26" s="6"/>
    </row>
    <row r="27" spans="3:8" s="2" customFormat="1" ht="12.75">
      <c r="C27" s="3"/>
      <c r="F27" s="6"/>
      <c r="G27" s="6"/>
      <c r="H27" s="6"/>
    </row>
    <row r="28" spans="3:8" s="2" customFormat="1" ht="12.75">
      <c r="C28" s="3"/>
      <c r="F28" s="6"/>
      <c r="G28" s="6"/>
      <c r="H28" s="6"/>
    </row>
    <row r="29" spans="3:8" s="2" customFormat="1" ht="12.75">
      <c r="C29" s="3"/>
      <c r="F29" s="6"/>
      <c r="G29" s="6"/>
      <c r="H29" s="6"/>
    </row>
    <row r="30" spans="3:8" s="2" customFormat="1" ht="12.75">
      <c r="C30" s="3"/>
      <c r="F30" s="6"/>
      <c r="G30" s="6"/>
      <c r="H30" s="6"/>
    </row>
    <row r="31" spans="3:8" s="2" customFormat="1" ht="12.75">
      <c r="C31" s="3"/>
      <c r="F31" s="6"/>
      <c r="G31" s="6"/>
      <c r="H31" s="6"/>
    </row>
    <row r="32" spans="3:8" s="2" customFormat="1" ht="12.75">
      <c r="C32" s="3"/>
      <c r="F32" s="6"/>
      <c r="G32" s="6"/>
      <c r="H32" s="6"/>
    </row>
  </sheetData>
  <sheetProtection/>
  <mergeCells count="8">
    <mergeCell ref="A17:E17"/>
    <mergeCell ref="A16:E16"/>
    <mergeCell ref="A2:E2"/>
    <mergeCell ref="C5:E5"/>
    <mergeCell ref="A7:A13"/>
    <mergeCell ref="A3:E3"/>
    <mergeCell ref="B5:B6"/>
    <mergeCell ref="A5:A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4.375" style="1" customWidth="1"/>
    <col min="2" max="2" width="9.125" style="39" customWidth="1"/>
    <col min="3" max="3" width="37.25390625" style="1" customWidth="1"/>
    <col min="4" max="5" width="16.75390625" style="45" customWidth="1"/>
    <col min="6" max="16384" width="9.125" style="1" customWidth="1"/>
  </cols>
  <sheetData>
    <row r="1" spans="2:5" s="13" customFormat="1" ht="9" customHeight="1">
      <c r="B1" s="38"/>
      <c r="D1" s="42"/>
      <c r="E1" s="42"/>
    </row>
    <row r="2" spans="1:5" s="13" customFormat="1" ht="27" customHeight="1">
      <c r="A2" s="61" t="s">
        <v>30</v>
      </c>
      <c r="B2" s="61"/>
      <c r="C2" s="61"/>
      <c r="D2" s="61"/>
      <c r="E2" s="61"/>
    </row>
    <row r="3" spans="1:5" s="13" customFormat="1" ht="15">
      <c r="A3" s="15"/>
      <c r="B3" s="38"/>
      <c r="C3" s="15"/>
      <c r="D3" s="43"/>
      <c r="E3" s="43"/>
    </row>
    <row r="4" spans="1:5" s="10" customFormat="1" ht="12.75" customHeight="1">
      <c r="A4" s="56" t="s">
        <v>9</v>
      </c>
      <c r="B4" s="56" t="s">
        <v>57</v>
      </c>
      <c r="C4" s="55" t="s">
        <v>27</v>
      </c>
      <c r="D4" s="74" t="s">
        <v>55</v>
      </c>
      <c r="E4" s="74"/>
    </row>
    <row r="5" spans="1:5" s="10" customFormat="1" ht="59.25" customHeight="1">
      <c r="A5" s="57"/>
      <c r="B5" s="57"/>
      <c r="C5" s="55"/>
      <c r="D5" s="74" t="s">
        <v>83</v>
      </c>
      <c r="E5" s="74"/>
    </row>
    <row r="6" spans="1:5" s="20" customFormat="1" ht="15">
      <c r="A6" s="58"/>
      <c r="B6" s="58"/>
      <c r="C6" s="55"/>
      <c r="D6" s="44" t="s">
        <v>28</v>
      </c>
      <c r="E6" s="44" t="s">
        <v>29</v>
      </c>
    </row>
    <row r="7" spans="1:5" s="10" customFormat="1" ht="45">
      <c r="A7" s="73" t="s">
        <v>24</v>
      </c>
      <c r="B7" s="56">
        <v>1</v>
      </c>
      <c r="C7" s="24" t="s">
        <v>35</v>
      </c>
      <c r="D7" s="44">
        <f>SUM(D8:D9)</f>
        <v>13.66</v>
      </c>
      <c r="E7" s="44">
        <f>SUM(E8:E9)</f>
        <v>21.29</v>
      </c>
    </row>
    <row r="8" spans="1:5" s="10" customFormat="1" ht="15">
      <c r="A8" s="73"/>
      <c r="B8" s="57"/>
      <c r="C8" s="25" t="s">
        <v>25</v>
      </c>
      <c r="D8" s="44">
        <v>0.79</v>
      </c>
      <c r="E8" s="44">
        <v>1.27</v>
      </c>
    </row>
    <row r="9" spans="1:5" s="10" customFormat="1" ht="15">
      <c r="A9" s="73"/>
      <c r="B9" s="58"/>
      <c r="C9" s="25" t="s">
        <v>26</v>
      </c>
      <c r="D9" s="44">
        <v>12.87</v>
      </c>
      <c r="E9" s="44">
        <v>20.02</v>
      </c>
    </row>
    <row r="10" spans="1:5" s="10" customFormat="1" ht="60">
      <c r="A10" s="73"/>
      <c r="B10" s="56">
        <v>2</v>
      </c>
      <c r="C10" s="24" t="s">
        <v>36</v>
      </c>
      <c r="D10" s="44">
        <f>SUM(D11:D12)</f>
        <v>17.529999999999998</v>
      </c>
      <c r="E10" s="44">
        <f>SUM(E11:E12)</f>
        <v>28.14</v>
      </c>
    </row>
    <row r="11" spans="1:5" s="10" customFormat="1" ht="15">
      <c r="A11" s="73"/>
      <c r="B11" s="57"/>
      <c r="C11" s="25" t="s">
        <v>25</v>
      </c>
      <c r="D11" s="44">
        <v>0.79</v>
      </c>
      <c r="E11" s="44">
        <v>1.27</v>
      </c>
    </row>
    <row r="12" spans="1:5" s="10" customFormat="1" ht="15">
      <c r="A12" s="73"/>
      <c r="B12" s="58"/>
      <c r="C12" s="25" t="s">
        <v>26</v>
      </c>
      <c r="D12" s="44">
        <v>16.74</v>
      </c>
      <c r="E12" s="44">
        <v>26.87</v>
      </c>
    </row>
    <row r="13" spans="1:5" s="10" customFormat="1" ht="75">
      <c r="A13" s="73"/>
      <c r="B13" s="56">
        <v>3</v>
      </c>
      <c r="C13" s="24" t="s">
        <v>37</v>
      </c>
      <c r="D13" s="44">
        <f>SUM(D14:D15)</f>
        <v>18.41</v>
      </c>
      <c r="E13" s="44">
        <f>SUM(E14:E15)</f>
        <v>31.08</v>
      </c>
    </row>
    <row r="14" spans="1:5" s="10" customFormat="1" ht="15">
      <c r="A14" s="73"/>
      <c r="B14" s="57"/>
      <c r="C14" s="25" t="s">
        <v>25</v>
      </c>
      <c r="D14" s="44">
        <v>0.79</v>
      </c>
      <c r="E14" s="44">
        <v>1.27</v>
      </c>
    </row>
    <row r="15" spans="1:5" s="10" customFormat="1" ht="15">
      <c r="A15" s="73"/>
      <c r="B15" s="58"/>
      <c r="C15" s="25" t="s">
        <v>26</v>
      </c>
      <c r="D15" s="44">
        <v>17.62</v>
      </c>
      <c r="E15" s="44">
        <v>29.81</v>
      </c>
    </row>
    <row r="16" spans="1:5" s="10" customFormat="1" ht="75">
      <c r="A16" s="73"/>
      <c r="B16" s="56">
        <v>4</v>
      </c>
      <c r="C16" s="24" t="s">
        <v>45</v>
      </c>
      <c r="D16" s="44">
        <f>SUM(D17:D18)</f>
        <v>19.740000000000002</v>
      </c>
      <c r="E16" s="44">
        <f>SUM(E17:E18)</f>
        <v>43.089999999999996</v>
      </c>
    </row>
    <row r="17" spans="1:5" s="10" customFormat="1" ht="15">
      <c r="A17" s="73"/>
      <c r="B17" s="57"/>
      <c r="C17" s="25" t="s">
        <v>25</v>
      </c>
      <c r="D17" s="44">
        <v>0.67</v>
      </c>
      <c r="E17" s="44">
        <v>1.23</v>
      </c>
    </row>
    <row r="18" spans="1:5" s="10" customFormat="1" ht="15">
      <c r="A18" s="73"/>
      <c r="B18" s="58"/>
      <c r="C18" s="25" t="s">
        <v>26</v>
      </c>
      <c r="D18" s="44">
        <v>19.07</v>
      </c>
      <c r="E18" s="44">
        <v>41.86</v>
      </c>
    </row>
    <row r="19" spans="1:5" s="10" customFormat="1" ht="60">
      <c r="A19" s="73"/>
      <c r="B19" s="56">
        <v>5</v>
      </c>
      <c r="C19" s="24" t="s">
        <v>46</v>
      </c>
      <c r="D19" s="44">
        <f>SUM(D20:D21)</f>
        <v>21.32</v>
      </c>
      <c r="E19" s="44">
        <f>SUM(E20:E21)</f>
        <v>46.489999999999995</v>
      </c>
    </row>
    <row r="20" spans="1:5" s="10" customFormat="1" ht="15">
      <c r="A20" s="73"/>
      <c r="B20" s="57"/>
      <c r="C20" s="25" t="s">
        <v>25</v>
      </c>
      <c r="D20" s="44">
        <v>0.7</v>
      </c>
      <c r="E20" s="44">
        <v>1.37</v>
      </c>
    </row>
    <row r="21" spans="1:5" s="10" customFormat="1" ht="15">
      <c r="A21" s="73"/>
      <c r="B21" s="58"/>
      <c r="C21" s="25" t="s">
        <v>26</v>
      </c>
      <c r="D21" s="44">
        <v>20.62</v>
      </c>
      <c r="E21" s="44">
        <v>45.12</v>
      </c>
    </row>
    <row r="22" spans="2:5" s="13" customFormat="1" ht="15">
      <c r="B22" s="38"/>
      <c r="D22" s="42"/>
      <c r="E22" s="42"/>
    </row>
    <row r="23" spans="1:5" s="13" customFormat="1" ht="47.25" customHeight="1">
      <c r="A23" s="26" t="s">
        <v>7</v>
      </c>
      <c r="B23" s="72" t="s">
        <v>58</v>
      </c>
      <c r="C23" s="72"/>
      <c r="D23" s="72"/>
      <c r="E23" s="72"/>
    </row>
    <row r="24" spans="2:5" s="13" customFormat="1" ht="28.5" customHeight="1">
      <c r="B24" s="72" t="s">
        <v>56</v>
      </c>
      <c r="C24" s="72"/>
      <c r="D24" s="72"/>
      <c r="E24" s="72"/>
    </row>
    <row r="25" spans="2:5" s="13" customFormat="1" ht="7.5" customHeight="1">
      <c r="B25" s="38"/>
      <c r="D25" s="42"/>
      <c r="E25" s="42"/>
    </row>
    <row r="26" spans="2:5" s="13" customFormat="1" ht="15">
      <c r="B26" s="38"/>
      <c r="D26" s="42"/>
      <c r="E26" s="42"/>
    </row>
    <row r="27" spans="1:5" s="49" customFormat="1" ht="11.25">
      <c r="A27" s="49" t="s">
        <v>79</v>
      </c>
      <c r="B27" s="50"/>
      <c r="D27" s="51"/>
      <c r="E27" s="51"/>
    </row>
    <row r="28" spans="1:5" ht="36.75" customHeight="1">
      <c r="A28" s="59" t="s">
        <v>67</v>
      </c>
      <c r="B28" s="59"/>
      <c r="C28" s="59"/>
      <c r="D28" s="59"/>
      <c r="E28" s="59"/>
    </row>
  </sheetData>
  <sheetProtection/>
  <mergeCells count="15">
    <mergeCell ref="A2:E2"/>
    <mergeCell ref="A4:A6"/>
    <mergeCell ref="C4:C6"/>
    <mergeCell ref="D4:E4"/>
    <mergeCell ref="B10:B12"/>
    <mergeCell ref="B13:B15"/>
    <mergeCell ref="B4:B6"/>
    <mergeCell ref="D5:E5"/>
    <mergeCell ref="B23:E23"/>
    <mergeCell ref="B7:B9"/>
    <mergeCell ref="B16:B18"/>
    <mergeCell ref="B19:B21"/>
    <mergeCell ref="A28:E28"/>
    <mergeCell ref="A7:A21"/>
    <mergeCell ref="B24:E2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3.75390625" style="1" customWidth="1"/>
    <col min="2" max="2" width="9.125" style="39" customWidth="1"/>
    <col min="3" max="3" width="37.25390625" style="1" customWidth="1"/>
    <col min="4" max="5" width="16.75390625" style="4" customWidth="1"/>
    <col min="6" max="16384" width="9.125" style="1" customWidth="1"/>
  </cols>
  <sheetData>
    <row r="1" spans="2:5" s="27" customFormat="1" ht="14.25">
      <c r="B1" s="40"/>
      <c r="D1" s="28"/>
      <c r="E1" s="28"/>
    </row>
    <row r="2" spans="1:7" s="13" customFormat="1" ht="27" customHeight="1">
      <c r="A2" s="61" t="s">
        <v>59</v>
      </c>
      <c r="B2" s="61"/>
      <c r="C2" s="61"/>
      <c r="D2" s="61"/>
      <c r="E2" s="61"/>
      <c r="G2" s="22"/>
    </row>
    <row r="3" spans="1:7" s="13" customFormat="1" ht="15">
      <c r="A3" s="15"/>
      <c r="B3" s="38"/>
      <c r="C3" s="15"/>
      <c r="D3" s="15"/>
      <c r="E3" s="15"/>
      <c r="G3" s="23"/>
    </row>
    <row r="4" spans="1:5" s="10" customFormat="1" ht="15">
      <c r="A4" s="56" t="s">
        <v>9</v>
      </c>
      <c r="B4" s="56" t="s">
        <v>57</v>
      </c>
      <c r="C4" s="56" t="s">
        <v>27</v>
      </c>
      <c r="D4" s="55" t="s">
        <v>55</v>
      </c>
      <c r="E4" s="55"/>
    </row>
    <row r="5" spans="1:5" s="10" customFormat="1" ht="38.25" customHeight="1">
      <c r="A5" s="57"/>
      <c r="B5" s="57"/>
      <c r="C5" s="57"/>
      <c r="D5" s="55" t="s">
        <v>84</v>
      </c>
      <c r="E5" s="55"/>
    </row>
    <row r="6" spans="1:5" s="20" customFormat="1" ht="15">
      <c r="A6" s="58"/>
      <c r="B6" s="58"/>
      <c r="C6" s="58"/>
      <c r="D6" s="17" t="s">
        <v>22</v>
      </c>
      <c r="E6" s="17" t="s">
        <v>23</v>
      </c>
    </row>
    <row r="7" spans="1:5" s="10" customFormat="1" ht="31.5" customHeight="1">
      <c r="A7" s="73" t="s">
        <v>60</v>
      </c>
      <c r="B7" s="16">
        <v>1</v>
      </c>
      <c r="C7" s="24" t="s">
        <v>35</v>
      </c>
      <c r="D7" s="17">
        <v>1.18</v>
      </c>
      <c r="E7" s="17">
        <v>1.9</v>
      </c>
    </row>
    <row r="8" spans="1:5" s="10" customFormat="1" ht="45.75" customHeight="1">
      <c r="A8" s="73"/>
      <c r="B8" s="16">
        <v>2</v>
      </c>
      <c r="C8" s="24" t="s">
        <v>36</v>
      </c>
      <c r="D8" s="17">
        <v>1.34</v>
      </c>
      <c r="E8" s="17">
        <v>2.13</v>
      </c>
    </row>
    <row r="9" spans="1:5" s="10" customFormat="1" ht="75">
      <c r="A9" s="73"/>
      <c r="B9" s="16">
        <v>3</v>
      </c>
      <c r="C9" s="24" t="s">
        <v>37</v>
      </c>
      <c r="D9" s="17">
        <v>1.62</v>
      </c>
      <c r="E9" s="17">
        <v>2.59</v>
      </c>
    </row>
    <row r="10" spans="1:5" s="10" customFormat="1" ht="78.75" customHeight="1">
      <c r="A10" s="73"/>
      <c r="B10" s="16">
        <v>4</v>
      </c>
      <c r="C10" s="24" t="s">
        <v>45</v>
      </c>
      <c r="D10" s="17">
        <v>1.62</v>
      </c>
      <c r="E10" s="17">
        <v>2.59</v>
      </c>
    </row>
    <row r="11" spans="1:5" s="10" customFormat="1" ht="60">
      <c r="A11" s="73"/>
      <c r="B11" s="16">
        <v>5</v>
      </c>
      <c r="C11" s="24" t="s">
        <v>46</v>
      </c>
      <c r="D11" s="17">
        <v>1.62</v>
      </c>
      <c r="E11" s="17">
        <v>2.59</v>
      </c>
    </row>
    <row r="12" spans="2:5" s="13" customFormat="1" ht="15">
      <c r="B12" s="38"/>
      <c r="D12" s="22"/>
      <c r="E12" s="22"/>
    </row>
    <row r="13" spans="1:6" s="13" customFormat="1" ht="47.25" customHeight="1">
      <c r="A13" s="26" t="s">
        <v>7</v>
      </c>
      <c r="B13" s="72" t="s">
        <v>58</v>
      </c>
      <c r="C13" s="72"/>
      <c r="D13" s="72"/>
      <c r="E13" s="72"/>
      <c r="F13" s="10"/>
    </row>
    <row r="14" spans="2:6" s="13" customFormat="1" ht="28.5" customHeight="1">
      <c r="B14" s="72" t="s">
        <v>56</v>
      </c>
      <c r="C14" s="72"/>
      <c r="D14" s="72"/>
      <c r="E14" s="72"/>
      <c r="F14" s="10"/>
    </row>
    <row r="15" spans="2:5" s="13" customFormat="1" ht="15">
      <c r="B15" s="38"/>
      <c r="D15" s="22"/>
      <c r="E15" s="22"/>
    </row>
    <row r="16" spans="1:5" s="49" customFormat="1" ht="11.25">
      <c r="A16" s="49" t="s">
        <v>79</v>
      </c>
      <c r="B16" s="50"/>
      <c r="D16" s="51"/>
      <c r="E16" s="51"/>
    </row>
    <row r="17" spans="1:5" ht="27.75" customHeight="1">
      <c r="A17" s="59" t="s">
        <v>80</v>
      </c>
      <c r="B17" s="59"/>
      <c r="C17" s="59"/>
      <c r="D17" s="59"/>
      <c r="E17" s="59"/>
    </row>
    <row r="18" spans="2:5" s="13" customFormat="1" ht="15">
      <c r="B18" s="38"/>
      <c r="D18" s="22"/>
      <c r="E18" s="22"/>
    </row>
    <row r="19" spans="2:5" s="13" customFormat="1" ht="15">
      <c r="B19" s="38"/>
      <c r="D19" s="22"/>
      <c r="E19" s="22"/>
    </row>
    <row r="20" spans="2:5" s="8" customFormat="1" ht="12.75">
      <c r="B20" s="41"/>
      <c r="D20" s="9"/>
      <c r="E20" s="9"/>
    </row>
  </sheetData>
  <sheetProtection/>
  <mergeCells count="10">
    <mergeCell ref="A17:E17"/>
    <mergeCell ref="B14:E14"/>
    <mergeCell ref="B4:B6"/>
    <mergeCell ref="A7:A11"/>
    <mergeCell ref="A2:E2"/>
    <mergeCell ref="A4:A6"/>
    <mergeCell ref="C4:C6"/>
    <mergeCell ref="D4:E4"/>
    <mergeCell ref="D5:E5"/>
    <mergeCell ref="B13:E1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PageLayoutView="0" workbookViewId="0" topLeftCell="A1">
      <selection activeCell="B8" sqref="B8:B16"/>
    </sheetView>
  </sheetViews>
  <sheetFormatPr defaultColWidth="9.00390625" defaultRowHeight="12.75"/>
  <cols>
    <col min="1" max="1" width="11.625" style="8" customWidth="1"/>
    <col min="2" max="3" width="9.875" style="8" customWidth="1"/>
    <col min="4" max="4" width="9.125" style="8" customWidth="1"/>
    <col min="5" max="5" width="10.125" style="8" customWidth="1"/>
    <col min="6" max="6" width="10.375" style="8" customWidth="1"/>
    <col min="7" max="7" width="9.125" style="8" customWidth="1"/>
    <col min="8" max="8" width="10.125" style="8" customWidth="1"/>
    <col min="9" max="9" width="10.375" style="8" customWidth="1"/>
    <col min="10" max="10" width="9.125" style="8" customWidth="1"/>
    <col min="11" max="11" width="10.125" style="8" customWidth="1"/>
    <col min="12" max="12" width="10.375" style="8" customWidth="1"/>
    <col min="13" max="13" width="9.125" style="8" customWidth="1"/>
    <col min="14" max="14" width="10.125" style="8" customWidth="1"/>
    <col min="15" max="15" width="10.25390625" style="8" customWidth="1"/>
    <col min="16" max="16" width="9.125" style="8" customWidth="1"/>
    <col min="17" max="17" width="10.125" style="8" customWidth="1"/>
    <col min="18" max="18" width="10.625" style="8" customWidth="1"/>
    <col min="19" max="19" width="9.125" style="8" customWidth="1"/>
    <col min="20" max="20" width="10.125" style="8" customWidth="1"/>
    <col min="21" max="21" width="10.00390625" style="8" customWidth="1"/>
    <col min="22" max="22" width="9.125" style="8" customWidth="1"/>
    <col min="23" max="23" width="10.125" style="8" customWidth="1"/>
    <col min="24" max="24" width="9.875" style="8" customWidth="1"/>
    <col min="25" max="25" width="9.125" style="8" customWidth="1"/>
    <col min="26" max="26" width="10.125" style="8" customWidth="1"/>
    <col min="27" max="16384" width="9.125" style="8" customWidth="1"/>
  </cols>
  <sheetData>
    <row r="1" spans="2:7" s="10" customFormat="1" ht="15" customHeight="1">
      <c r="B1" s="11"/>
      <c r="C1" s="11"/>
      <c r="F1" s="12"/>
      <c r="G1" s="12"/>
    </row>
    <row r="2" spans="1:26" s="35" customFormat="1" ht="27" customHeight="1">
      <c r="A2" s="87" t="s">
        <v>66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s="13" customFormat="1" ht="30" customHeight="1">
      <c r="A3" s="71"/>
      <c r="B3" s="71"/>
      <c r="C3" s="71"/>
      <c r="D3" s="71"/>
      <c r="E3" s="33"/>
      <c r="F3" s="14"/>
      <c r="G3" s="14"/>
      <c r="H3" s="33"/>
      <c r="K3" s="33"/>
      <c r="N3" s="33"/>
      <c r="Q3" s="33"/>
      <c r="T3" s="33"/>
      <c r="W3" s="33"/>
      <c r="Z3" s="33"/>
    </row>
    <row r="4" spans="1:26" ht="15" customHeight="1">
      <c r="A4" s="85" t="s">
        <v>47</v>
      </c>
      <c r="B4" s="85" t="s">
        <v>89</v>
      </c>
      <c r="C4" s="78" t="s">
        <v>48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customHeight="1">
      <c r="A5" s="85"/>
      <c r="B5" s="85"/>
      <c r="C5" s="75">
        <v>1</v>
      </c>
      <c r="D5" s="76"/>
      <c r="E5" s="76"/>
      <c r="F5" s="76"/>
      <c r="G5" s="76"/>
      <c r="H5" s="77"/>
      <c r="I5" s="75">
        <v>2</v>
      </c>
      <c r="J5" s="76"/>
      <c r="K5" s="76"/>
      <c r="L5" s="76"/>
      <c r="M5" s="76"/>
      <c r="N5" s="77"/>
      <c r="O5" s="75">
        <v>3</v>
      </c>
      <c r="P5" s="76"/>
      <c r="Q5" s="76"/>
      <c r="R5" s="76"/>
      <c r="S5" s="76"/>
      <c r="T5" s="77"/>
      <c r="U5" s="78" t="s">
        <v>49</v>
      </c>
      <c r="V5" s="78"/>
      <c r="W5" s="78"/>
      <c r="X5" s="78"/>
      <c r="Y5" s="78"/>
      <c r="Z5" s="78"/>
    </row>
    <row r="6" spans="1:26" ht="27.75" customHeight="1">
      <c r="A6" s="85"/>
      <c r="B6" s="85"/>
      <c r="C6" s="82" t="s">
        <v>50</v>
      </c>
      <c r="D6" s="83"/>
      <c r="E6" s="84"/>
      <c r="F6" s="82" t="s">
        <v>51</v>
      </c>
      <c r="G6" s="83"/>
      <c r="H6" s="84"/>
      <c r="I6" s="82" t="s">
        <v>50</v>
      </c>
      <c r="J6" s="83"/>
      <c r="K6" s="84"/>
      <c r="L6" s="82" t="s">
        <v>51</v>
      </c>
      <c r="M6" s="83"/>
      <c r="N6" s="84"/>
      <c r="O6" s="82" t="s">
        <v>50</v>
      </c>
      <c r="P6" s="83"/>
      <c r="Q6" s="84"/>
      <c r="R6" s="82" t="s">
        <v>51</v>
      </c>
      <c r="S6" s="83"/>
      <c r="T6" s="84"/>
      <c r="U6" s="82" t="s">
        <v>50</v>
      </c>
      <c r="V6" s="83"/>
      <c r="W6" s="84"/>
      <c r="X6" s="82" t="s">
        <v>51</v>
      </c>
      <c r="Y6" s="83"/>
      <c r="Z6" s="84"/>
    </row>
    <row r="7" spans="1:26" ht="60">
      <c r="A7" s="85"/>
      <c r="B7" s="85"/>
      <c r="C7" s="34" t="s">
        <v>54</v>
      </c>
      <c r="D7" s="34" t="s">
        <v>52</v>
      </c>
      <c r="E7" s="48" t="s">
        <v>85</v>
      </c>
      <c r="F7" s="34" t="s">
        <v>54</v>
      </c>
      <c r="G7" s="34" t="s">
        <v>52</v>
      </c>
      <c r="H7" s="48" t="s">
        <v>85</v>
      </c>
      <c r="I7" s="34" t="s">
        <v>54</v>
      </c>
      <c r="J7" s="34" t="s">
        <v>52</v>
      </c>
      <c r="K7" s="48" t="s">
        <v>85</v>
      </c>
      <c r="L7" s="34" t="s">
        <v>54</v>
      </c>
      <c r="M7" s="34" t="s">
        <v>52</v>
      </c>
      <c r="N7" s="48" t="s">
        <v>85</v>
      </c>
      <c r="O7" s="34" t="s">
        <v>54</v>
      </c>
      <c r="P7" s="34" t="s">
        <v>52</v>
      </c>
      <c r="Q7" s="48" t="s">
        <v>85</v>
      </c>
      <c r="R7" s="34" t="s">
        <v>54</v>
      </c>
      <c r="S7" s="34" t="s">
        <v>52</v>
      </c>
      <c r="T7" s="48" t="s">
        <v>85</v>
      </c>
      <c r="U7" s="34" t="s">
        <v>54</v>
      </c>
      <c r="V7" s="34" t="s">
        <v>52</v>
      </c>
      <c r="W7" s="48" t="s">
        <v>85</v>
      </c>
      <c r="X7" s="34" t="s">
        <v>54</v>
      </c>
      <c r="Y7" s="34" t="s">
        <v>52</v>
      </c>
      <c r="Z7" s="48" t="s">
        <v>85</v>
      </c>
    </row>
    <row r="8" spans="1:26" ht="16.5">
      <c r="A8" s="36">
        <v>1</v>
      </c>
      <c r="B8" s="79">
        <v>1.78</v>
      </c>
      <c r="C8" s="36">
        <v>167</v>
      </c>
      <c r="D8" s="36">
        <f aca="true" t="shared" si="0" ref="D8:D15">A8*C8</f>
        <v>167</v>
      </c>
      <c r="E8" s="37">
        <f>D8*$B$8</f>
        <v>297.26</v>
      </c>
      <c r="F8" s="36">
        <v>174</v>
      </c>
      <c r="G8" s="36">
        <f aca="true" t="shared" si="1" ref="G8:G15">A8*F8</f>
        <v>174</v>
      </c>
      <c r="H8" s="37">
        <f>G8*$B$8</f>
        <v>309.72</v>
      </c>
      <c r="I8" s="36">
        <v>196</v>
      </c>
      <c r="J8" s="36">
        <f aca="true" t="shared" si="2" ref="J8:J15">A8*I8</f>
        <v>196</v>
      </c>
      <c r="K8" s="37">
        <f>J8*$B$8</f>
        <v>348.88</v>
      </c>
      <c r="L8" s="36">
        <v>203</v>
      </c>
      <c r="M8" s="36">
        <f aca="true" t="shared" si="3" ref="M8:M15">A8*L8</f>
        <v>203</v>
      </c>
      <c r="N8" s="37">
        <f>M8*$B$8</f>
        <v>361.34000000000003</v>
      </c>
      <c r="O8" s="36">
        <v>213</v>
      </c>
      <c r="P8" s="36">
        <f aca="true" t="shared" si="4" ref="P8:P15">A8*O8</f>
        <v>213</v>
      </c>
      <c r="Q8" s="37">
        <f>P8*$B$8</f>
        <v>379.14</v>
      </c>
      <c r="R8" s="36">
        <v>220</v>
      </c>
      <c r="S8" s="36">
        <f aca="true" t="shared" si="5" ref="S8:S15">A8*R8</f>
        <v>220</v>
      </c>
      <c r="T8" s="37">
        <f>S8*$B$8</f>
        <v>391.6</v>
      </c>
      <c r="U8" s="36">
        <v>226</v>
      </c>
      <c r="V8" s="36">
        <f aca="true" t="shared" si="6" ref="V8:V15">A8*U8</f>
        <v>226</v>
      </c>
      <c r="W8" s="37">
        <f>V8*$B$8</f>
        <v>402.28000000000003</v>
      </c>
      <c r="X8" s="36">
        <v>233</v>
      </c>
      <c r="Y8" s="36">
        <f aca="true" t="shared" si="7" ref="Y8:Y15">A8*X8</f>
        <v>233</v>
      </c>
      <c r="Z8" s="37">
        <f>Y8*$B$8</f>
        <v>414.74</v>
      </c>
    </row>
    <row r="9" spans="1:26" ht="16.5">
      <c r="A9" s="36">
        <v>2</v>
      </c>
      <c r="B9" s="80"/>
      <c r="C9" s="36">
        <f>106</f>
        <v>106</v>
      </c>
      <c r="D9" s="36">
        <f t="shared" si="0"/>
        <v>212</v>
      </c>
      <c r="E9" s="37">
        <f aca="true" t="shared" si="8" ref="E9:E16">D9*$B$8</f>
        <v>377.36</v>
      </c>
      <c r="F9" s="36">
        <v>113</v>
      </c>
      <c r="G9" s="36">
        <f t="shared" si="1"/>
        <v>226</v>
      </c>
      <c r="H9" s="37">
        <f aca="true" t="shared" si="9" ref="H9:H16">G9*$B$8</f>
        <v>402.28000000000003</v>
      </c>
      <c r="I9" s="36">
        <v>124</v>
      </c>
      <c r="J9" s="36">
        <f t="shared" si="2"/>
        <v>248</v>
      </c>
      <c r="K9" s="37">
        <f aca="true" t="shared" si="10" ref="K9:K16">J9*$B$8</f>
        <v>441.44</v>
      </c>
      <c r="L9" s="36">
        <v>131</v>
      </c>
      <c r="M9" s="36">
        <f t="shared" si="3"/>
        <v>262</v>
      </c>
      <c r="N9" s="37">
        <f aca="true" t="shared" si="11" ref="N9:N15">M9*$B$8</f>
        <v>466.36</v>
      </c>
      <c r="O9" s="36">
        <v>135</v>
      </c>
      <c r="P9" s="36">
        <f t="shared" si="4"/>
        <v>270</v>
      </c>
      <c r="Q9" s="37">
        <f aca="true" t="shared" si="12" ref="Q9:Q16">P9*$B$8</f>
        <v>480.6</v>
      </c>
      <c r="R9" s="36">
        <v>142</v>
      </c>
      <c r="S9" s="36">
        <f t="shared" si="5"/>
        <v>284</v>
      </c>
      <c r="T9" s="37">
        <f aca="true" t="shared" si="13" ref="T9:T16">S9*$B$8</f>
        <v>505.52</v>
      </c>
      <c r="U9" s="36">
        <v>143</v>
      </c>
      <c r="V9" s="36">
        <f t="shared" si="6"/>
        <v>286</v>
      </c>
      <c r="W9" s="37">
        <f aca="true" t="shared" si="14" ref="W9:W16">V9*$B$8</f>
        <v>509.08</v>
      </c>
      <c r="X9" s="36">
        <v>150</v>
      </c>
      <c r="Y9" s="36">
        <f t="shared" si="7"/>
        <v>300</v>
      </c>
      <c r="Z9" s="37">
        <f aca="true" t="shared" si="15" ref="Z9:Z16">Y9*$B$8</f>
        <v>534</v>
      </c>
    </row>
    <row r="10" spans="1:26" ht="16.5">
      <c r="A10" s="36">
        <v>3</v>
      </c>
      <c r="B10" s="80"/>
      <c r="C10" s="36">
        <v>84</v>
      </c>
      <c r="D10" s="36">
        <f t="shared" si="0"/>
        <v>252</v>
      </c>
      <c r="E10" s="37">
        <f t="shared" si="8"/>
        <v>448.56</v>
      </c>
      <c r="F10" s="36">
        <v>91</v>
      </c>
      <c r="G10" s="36">
        <f t="shared" si="1"/>
        <v>273</v>
      </c>
      <c r="H10" s="37">
        <f t="shared" si="9"/>
        <v>485.94</v>
      </c>
      <c r="I10" s="36">
        <v>98</v>
      </c>
      <c r="J10" s="36">
        <f t="shared" si="2"/>
        <v>294</v>
      </c>
      <c r="K10" s="37">
        <f t="shared" si="10"/>
        <v>523.32</v>
      </c>
      <c r="L10" s="36">
        <v>105</v>
      </c>
      <c r="M10" s="36">
        <f t="shared" si="3"/>
        <v>315</v>
      </c>
      <c r="N10" s="37">
        <f t="shared" si="11"/>
        <v>560.7</v>
      </c>
      <c r="O10" s="36">
        <v>106</v>
      </c>
      <c r="P10" s="36">
        <f t="shared" si="4"/>
        <v>318</v>
      </c>
      <c r="Q10" s="37">
        <f t="shared" si="12"/>
        <v>566.04</v>
      </c>
      <c r="R10" s="36">
        <v>113</v>
      </c>
      <c r="S10" s="36">
        <f t="shared" si="5"/>
        <v>339</v>
      </c>
      <c r="T10" s="37">
        <f t="shared" si="13"/>
        <v>603.42</v>
      </c>
      <c r="U10" s="36">
        <v>112</v>
      </c>
      <c r="V10" s="36">
        <f t="shared" si="6"/>
        <v>336</v>
      </c>
      <c r="W10" s="37">
        <f t="shared" si="14"/>
        <v>598.08</v>
      </c>
      <c r="X10" s="36">
        <v>119</v>
      </c>
      <c r="Y10" s="36">
        <f t="shared" si="7"/>
        <v>357</v>
      </c>
      <c r="Z10" s="37">
        <f t="shared" si="15"/>
        <v>635.46</v>
      </c>
    </row>
    <row r="11" spans="1:26" ht="16.5">
      <c r="A11" s="36">
        <v>4</v>
      </c>
      <c r="B11" s="80"/>
      <c r="C11" s="36">
        <v>69</v>
      </c>
      <c r="D11" s="36">
        <f t="shared" si="0"/>
        <v>276</v>
      </c>
      <c r="E11" s="37">
        <f t="shared" si="8"/>
        <v>491.28000000000003</v>
      </c>
      <c r="F11" s="36">
        <v>76</v>
      </c>
      <c r="G11" s="36">
        <f t="shared" si="1"/>
        <v>304</v>
      </c>
      <c r="H11" s="37">
        <f t="shared" si="9"/>
        <v>541.12</v>
      </c>
      <c r="I11" s="36">
        <v>81</v>
      </c>
      <c r="J11" s="36">
        <f t="shared" si="2"/>
        <v>324</v>
      </c>
      <c r="K11" s="37">
        <f t="shared" si="10"/>
        <v>576.72</v>
      </c>
      <c r="L11" s="36">
        <v>88</v>
      </c>
      <c r="M11" s="36">
        <f t="shared" si="3"/>
        <v>352</v>
      </c>
      <c r="N11" s="37">
        <f t="shared" si="11"/>
        <v>626.5600000000001</v>
      </c>
      <c r="O11" s="36">
        <v>88</v>
      </c>
      <c r="P11" s="36">
        <f t="shared" si="4"/>
        <v>352</v>
      </c>
      <c r="Q11" s="37">
        <f t="shared" si="12"/>
        <v>626.5600000000001</v>
      </c>
      <c r="R11" s="36">
        <v>95</v>
      </c>
      <c r="S11" s="36">
        <f t="shared" si="5"/>
        <v>380</v>
      </c>
      <c r="T11" s="37">
        <f t="shared" si="13"/>
        <v>676.4</v>
      </c>
      <c r="U11" s="36">
        <v>93</v>
      </c>
      <c r="V11" s="36">
        <f t="shared" si="6"/>
        <v>372</v>
      </c>
      <c r="W11" s="37">
        <f t="shared" si="14"/>
        <v>662.16</v>
      </c>
      <c r="X11" s="36">
        <v>100</v>
      </c>
      <c r="Y11" s="36">
        <f t="shared" si="7"/>
        <v>400</v>
      </c>
      <c r="Z11" s="37">
        <f t="shared" si="15"/>
        <v>712</v>
      </c>
    </row>
    <row r="12" spans="1:26" ht="16.5">
      <c r="A12" s="36">
        <v>5</v>
      </c>
      <c r="B12" s="80"/>
      <c r="C12" s="36">
        <v>61</v>
      </c>
      <c r="D12" s="36">
        <f t="shared" si="0"/>
        <v>305</v>
      </c>
      <c r="E12" s="37">
        <f t="shared" si="8"/>
        <v>542.9</v>
      </c>
      <c r="F12" s="36">
        <v>68</v>
      </c>
      <c r="G12" s="36">
        <f t="shared" si="1"/>
        <v>340</v>
      </c>
      <c r="H12" s="37">
        <f t="shared" si="9"/>
        <v>605.2</v>
      </c>
      <c r="I12" s="36">
        <v>71</v>
      </c>
      <c r="J12" s="36">
        <f t="shared" si="2"/>
        <v>355</v>
      </c>
      <c r="K12" s="37">
        <f t="shared" si="10"/>
        <v>631.9</v>
      </c>
      <c r="L12" s="36">
        <v>78</v>
      </c>
      <c r="M12" s="36">
        <f t="shared" si="3"/>
        <v>390</v>
      </c>
      <c r="N12" s="37">
        <f t="shared" si="11"/>
        <v>694.2</v>
      </c>
      <c r="O12" s="36">
        <v>77</v>
      </c>
      <c r="P12" s="36">
        <f t="shared" si="4"/>
        <v>385</v>
      </c>
      <c r="Q12" s="37">
        <f t="shared" si="12"/>
        <v>685.3</v>
      </c>
      <c r="R12" s="36">
        <v>84</v>
      </c>
      <c r="S12" s="36">
        <f t="shared" si="5"/>
        <v>420</v>
      </c>
      <c r="T12" s="37">
        <f t="shared" si="13"/>
        <v>747.6</v>
      </c>
      <c r="U12" s="36">
        <v>82</v>
      </c>
      <c r="V12" s="36">
        <f t="shared" si="6"/>
        <v>410</v>
      </c>
      <c r="W12" s="37">
        <f t="shared" si="14"/>
        <v>729.8</v>
      </c>
      <c r="X12" s="36">
        <v>89</v>
      </c>
      <c r="Y12" s="36">
        <f t="shared" si="7"/>
        <v>445</v>
      </c>
      <c r="Z12" s="37">
        <f t="shared" si="15"/>
        <v>792.1</v>
      </c>
    </row>
    <row r="13" spans="1:26" ht="16.5">
      <c r="A13" s="36">
        <v>6</v>
      </c>
      <c r="B13" s="80"/>
      <c r="C13" s="36">
        <v>61</v>
      </c>
      <c r="D13" s="36">
        <f t="shared" si="0"/>
        <v>366</v>
      </c>
      <c r="E13" s="37">
        <f t="shared" si="8"/>
        <v>651.48</v>
      </c>
      <c r="F13" s="36">
        <v>68</v>
      </c>
      <c r="G13" s="36">
        <f t="shared" si="1"/>
        <v>408</v>
      </c>
      <c r="H13" s="37">
        <f t="shared" si="9"/>
        <v>726.24</v>
      </c>
      <c r="I13" s="36">
        <v>71</v>
      </c>
      <c r="J13" s="36">
        <f t="shared" si="2"/>
        <v>426</v>
      </c>
      <c r="K13" s="37">
        <f t="shared" si="10"/>
        <v>758.28</v>
      </c>
      <c r="L13" s="36">
        <v>78</v>
      </c>
      <c r="M13" s="36">
        <f t="shared" si="3"/>
        <v>468</v>
      </c>
      <c r="N13" s="37">
        <f t="shared" si="11"/>
        <v>833.04</v>
      </c>
      <c r="O13" s="36">
        <v>77</v>
      </c>
      <c r="P13" s="36">
        <f t="shared" si="4"/>
        <v>462</v>
      </c>
      <c r="Q13" s="37">
        <f t="shared" si="12"/>
        <v>822.36</v>
      </c>
      <c r="R13" s="36">
        <v>84</v>
      </c>
      <c r="S13" s="36">
        <f t="shared" si="5"/>
        <v>504</v>
      </c>
      <c r="T13" s="37">
        <f t="shared" si="13"/>
        <v>897.12</v>
      </c>
      <c r="U13" s="36">
        <v>82</v>
      </c>
      <c r="V13" s="36">
        <f t="shared" si="6"/>
        <v>492</v>
      </c>
      <c r="W13" s="37">
        <f t="shared" si="14"/>
        <v>875.76</v>
      </c>
      <c r="X13" s="36">
        <v>89</v>
      </c>
      <c r="Y13" s="36">
        <f t="shared" si="7"/>
        <v>534</v>
      </c>
      <c r="Z13" s="37">
        <f t="shared" si="15"/>
        <v>950.52</v>
      </c>
    </row>
    <row r="14" spans="1:26" ht="16.5">
      <c r="A14" s="36">
        <v>7</v>
      </c>
      <c r="B14" s="80"/>
      <c r="C14" s="36">
        <v>61</v>
      </c>
      <c r="D14" s="36">
        <f t="shared" si="0"/>
        <v>427</v>
      </c>
      <c r="E14" s="37">
        <f t="shared" si="8"/>
        <v>760.0600000000001</v>
      </c>
      <c r="F14" s="36">
        <v>68</v>
      </c>
      <c r="G14" s="36">
        <f t="shared" si="1"/>
        <v>476</v>
      </c>
      <c r="H14" s="37">
        <f t="shared" si="9"/>
        <v>847.28</v>
      </c>
      <c r="I14" s="36">
        <v>71</v>
      </c>
      <c r="J14" s="36">
        <f t="shared" si="2"/>
        <v>497</v>
      </c>
      <c r="K14" s="37">
        <f t="shared" si="10"/>
        <v>884.66</v>
      </c>
      <c r="L14" s="36">
        <v>78</v>
      </c>
      <c r="M14" s="36">
        <f t="shared" si="3"/>
        <v>546</v>
      </c>
      <c r="N14" s="37">
        <f t="shared" si="11"/>
        <v>971.88</v>
      </c>
      <c r="O14" s="36">
        <v>77</v>
      </c>
      <c r="P14" s="36">
        <f t="shared" si="4"/>
        <v>539</v>
      </c>
      <c r="Q14" s="37">
        <f t="shared" si="12"/>
        <v>959.42</v>
      </c>
      <c r="R14" s="36">
        <v>84</v>
      </c>
      <c r="S14" s="36">
        <f t="shared" si="5"/>
        <v>588</v>
      </c>
      <c r="T14" s="37">
        <f t="shared" si="13"/>
        <v>1046.64</v>
      </c>
      <c r="U14" s="36">
        <v>82</v>
      </c>
      <c r="V14" s="36">
        <f t="shared" si="6"/>
        <v>574</v>
      </c>
      <c r="W14" s="37">
        <f t="shared" si="14"/>
        <v>1021.72</v>
      </c>
      <c r="X14" s="36">
        <v>89</v>
      </c>
      <c r="Y14" s="36">
        <f t="shared" si="7"/>
        <v>623</v>
      </c>
      <c r="Z14" s="37">
        <f t="shared" si="15"/>
        <v>1108.94</v>
      </c>
    </row>
    <row r="15" spans="1:26" ht="16.5">
      <c r="A15" s="36">
        <v>8</v>
      </c>
      <c r="B15" s="80"/>
      <c r="C15" s="36">
        <v>61</v>
      </c>
      <c r="D15" s="36">
        <f t="shared" si="0"/>
        <v>488</v>
      </c>
      <c r="E15" s="37">
        <f t="shared" si="8"/>
        <v>868.64</v>
      </c>
      <c r="F15" s="36">
        <v>68</v>
      </c>
      <c r="G15" s="36">
        <f t="shared" si="1"/>
        <v>544</v>
      </c>
      <c r="H15" s="37">
        <f t="shared" si="9"/>
        <v>968.32</v>
      </c>
      <c r="I15" s="36">
        <v>71</v>
      </c>
      <c r="J15" s="36">
        <f t="shared" si="2"/>
        <v>568</v>
      </c>
      <c r="K15" s="37">
        <f t="shared" si="10"/>
        <v>1011.04</v>
      </c>
      <c r="L15" s="36">
        <v>78</v>
      </c>
      <c r="M15" s="36">
        <f t="shared" si="3"/>
        <v>624</v>
      </c>
      <c r="N15" s="37">
        <f t="shared" si="11"/>
        <v>1110.72</v>
      </c>
      <c r="O15" s="36">
        <v>77</v>
      </c>
      <c r="P15" s="36">
        <f t="shared" si="4"/>
        <v>616</v>
      </c>
      <c r="Q15" s="37">
        <f t="shared" si="12"/>
        <v>1096.48</v>
      </c>
      <c r="R15" s="36">
        <v>84</v>
      </c>
      <c r="S15" s="36">
        <f t="shared" si="5"/>
        <v>672</v>
      </c>
      <c r="T15" s="37">
        <f t="shared" si="13"/>
        <v>1196.16</v>
      </c>
      <c r="U15" s="36">
        <v>82</v>
      </c>
      <c r="V15" s="36">
        <f t="shared" si="6"/>
        <v>656</v>
      </c>
      <c r="W15" s="37">
        <f t="shared" si="14"/>
        <v>1167.68</v>
      </c>
      <c r="X15" s="36">
        <v>89</v>
      </c>
      <c r="Y15" s="36">
        <f t="shared" si="7"/>
        <v>712</v>
      </c>
      <c r="Z15" s="37">
        <f t="shared" si="15"/>
        <v>1267.3600000000001</v>
      </c>
    </row>
    <row r="16" spans="1:26" ht="16.5">
      <c r="A16" s="36" t="s">
        <v>53</v>
      </c>
      <c r="B16" s="81"/>
      <c r="C16" s="36">
        <v>61</v>
      </c>
      <c r="D16" s="36">
        <f>9*C16</f>
        <v>549</v>
      </c>
      <c r="E16" s="37">
        <f t="shared" si="8"/>
        <v>977.22</v>
      </c>
      <c r="F16" s="36">
        <v>68</v>
      </c>
      <c r="G16" s="36">
        <f>9*F16</f>
        <v>612</v>
      </c>
      <c r="H16" s="37">
        <f t="shared" si="9"/>
        <v>1089.3600000000001</v>
      </c>
      <c r="I16" s="36">
        <v>71</v>
      </c>
      <c r="J16" s="36">
        <f>9*I16</f>
        <v>639</v>
      </c>
      <c r="K16" s="37">
        <f t="shared" si="10"/>
        <v>1137.42</v>
      </c>
      <c r="L16" s="36">
        <v>78</v>
      </c>
      <c r="M16" s="36">
        <f>9*L16</f>
        <v>702</v>
      </c>
      <c r="N16" s="37">
        <f>M16*$B$8</f>
        <v>1249.56</v>
      </c>
      <c r="O16" s="36">
        <v>77</v>
      </c>
      <c r="P16" s="36">
        <f>9*O16</f>
        <v>693</v>
      </c>
      <c r="Q16" s="37">
        <f t="shared" si="12"/>
        <v>1233.54</v>
      </c>
      <c r="R16" s="36">
        <v>84</v>
      </c>
      <c r="S16" s="36">
        <f>9*R16</f>
        <v>756</v>
      </c>
      <c r="T16" s="37">
        <f t="shared" si="13"/>
        <v>1345.68</v>
      </c>
      <c r="U16" s="36">
        <v>82</v>
      </c>
      <c r="V16" s="36">
        <f>9*U16</f>
        <v>738</v>
      </c>
      <c r="W16" s="37">
        <f t="shared" si="14"/>
        <v>1313.64</v>
      </c>
      <c r="X16" s="36">
        <v>89</v>
      </c>
      <c r="Y16" s="36">
        <f>9*X16</f>
        <v>801</v>
      </c>
      <c r="Z16" s="37">
        <f t="shared" si="15"/>
        <v>1425.78</v>
      </c>
    </row>
    <row r="18" s="35" customFormat="1" ht="18.75">
      <c r="A18" s="35" t="s">
        <v>61</v>
      </c>
    </row>
    <row r="19" s="35" customFormat="1" ht="18.75">
      <c r="A19" s="35" t="s">
        <v>62</v>
      </c>
    </row>
    <row r="20" s="35" customFormat="1" ht="18.75">
      <c r="A20" s="35" t="s">
        <v>63</v>
      </c>
    </row>
    <row r="21" s="35" customFormat="1" ht="18.75">
      <c r="A21" s="35" t="s">
        <v>64</v>
      </c>
    </row>
    <row r="22" s="35" customFormat="1" ht="18.75">
      <c r="A22" s="35" t="s">
        <v>65</v>
      </c>
    </row>
    <row r="24" ht="12.75">
      <c r="A24" s="8" t="s">
        <v>79</v>
      </c>
    </row>
    <row r="25" spans="1:26" ht="16.5" customHeight="1">
      <c r="A25" s="70" t="s">
        <v>77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16.5" customHeight="1">
      <c r="A26" s="86" t="s">
        <v>78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</sheetData>
  <sheetProtection/>
  <mergeCells count="20">
    <mergeCell ref="A26:Z26"/>
    <mergeCell ref="A25:Z25"/>
    <mergeCell ref="A3:D3"/>
    <mergeCell ref="A2:Z2"/>
    <mergeCell ref="C6:E6"/>
    <mergeCell ref="F6:H6"/>
    <mergeCell ref="X6:Z6"/>
    <mergeCell ref="A4:A7"/>
    <mergeCell ref="O6:Q6"/>
    <mergeCell ref="I6:K6"/>
    <mergeCell ref="C5:H5"/>
    <mergeCell ref="C4:Z4"/>
    <mergeCell ref="B8:B16"/>
    <mergeCell ref="L6:N6"/>
    <mergeCell ref="R6:T6"/>
    <mergeCell ref="O5:T5"/>
    <mergeCell ref="U5:Z5"/>
    <mergeCell ref="I5:N5"/>
    <mergeCell ref="U6:W6"/>
    <mergeCell ref="B4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№2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peo_1</dc:creator>
  <cp:keywords/>
  <dc:description/>
  <cp:lastModifiedBy>Викторов А.М.</cp:lastModifiedBy>
  <cp:lastPrinted>2011-01-19T12:22:18Z</cp:lastPrinted>
  <dcterms:created xsi:type="dcterms:W3CDTF">2007-12-12T07:18:02Z</dcterms:created>
  <dcterms:modified xsi:type="dcterms:W3CDTF">2012-07-04T06:09:25Z</dcterms:modified>
  <cp:category/>
  <cp:version/>
  <cp:contentType/>
  <cp:contentStatus/>
</cp:coreProperties>
</file>